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kalvarija-my.sharepoint.com/personal/laima_treciokiene_kalvarija_lt/Documents/Darbalaukis/2026 m. biudzetas/KALVARIJA/SVARSTYMAS/"/>
    </mc:Choice>
  </mc:AlternateContent>
  <xr:revisionPtr revIDLastSave="18" documentId="13_ncr:1_{7A1AB0B1-92F5-4380-9EC5-7EED64348428}" xr6:coauthVersionLast="47" xr6:coauthVersionMax="47" xr10:uidLastSave="{2E000AA6-7969-49D7-B00B-444B3C4DA77A}"/>
  <bookViews>
    <workbookView xWindow="-120" yWindow="-120" windowWidth="29040" windowHeight="15840" xr2:uid="{66D7FDCF-D1F0-4D91-9140-2B88DC2BC583}"/>
  </bookViews>
  <sheets>
    <sheet name="projektas viesinimu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67" i="1" l="1"/>
  <c r="A294" i="1"/>
  <c r="A227" i="1"/>
  <c r="A203" i="1"/>
  <c r="A137" i="1"/>
  <c r="A120" i="1"/>
  <c r="A55" i="1"/>
  <c r="A33" i="1"/>
  <c r="C493" i="1" l="1"/>
  <c r="C489" i="1"/>
  <c r="C488" i="1"/>
  <c r="C492" i="1"/>
  <c r="C491" i="1"/>
  <c r="C490" i="1"/>
  <c r="C496" i="1"/>
  <c r="C495" i="1"/>
  <c r="H367" i="1"/>
  <c r="L367" i="1"/>
  <c r="D367" i="1"/>
  <c r="H294" i="1"/>
  <c r="L294" i="1"/>
  <c r="D294" i="1"/>
  <c r="G227" i="1"/>
  <c r="H227" i="1"/>
  <c r="K227" i="1"/>
  <c r="L227" i="1"/>
  <c r="O227" i="1"/>
  <c r="D227" i="1"/>
  <c r="D167" i="1"/>
  <c r="E167" i="1"/>
  <c r="F167" i="1"/>
  <c r="G167" i="1"/>
  <c r="G203" i="1" s="1"/>
  <c r="H167" i="1"/>
  <c r="I167" i="1"/>
  <c r="J167" i="1"/>
  <c r="J203" i="1" s="1"/>
  <c r="K167" i="1"/>
  <c r="L167" i="1"/>
  <c r="M167" i="1"/>
  <c r="N167" i="1"/>
  <c r="N203" i="1" s="1"/>
  <c r="O167" i="1"/>
  <c r="H203" i="1"/>
  <c r="F137" i="1"/>
  <c r="J137" i="1"/>
  <c r="N137" i="1"/>
  <c r="E480" i="1"/>
  <c r="F480" i="1"/>
  <c r="G480" i="1"/>
  <c r="H480" i="1"/>
  <c r="I480" i="1"/>
  <c r="J480" i="1"/>
  <c r="K480" i="1"/>
  <c r="L480" i="1"/>
  <c r="M480" i="1"/>
  <c r="N480" i="1"/>
  <c r="O480" i="1"/>
  <c r="D480" i="1"/>
  <c r="E478" i="1"/>
  <c r="F478" i="1"/>
  <c r="G478" i="1"/>
  <c r="H478" i="1"/>
  <c r="I478" i="1"/>
  <c r="J478" i="1"/>
  <c r="K478" i="1"/>
  <c r="L478" i="1"/>
  <c r="M478" i="1"/>
  <c r="N478" i="1"/>
  <c r="O478" i="1"/>
  <c r="D479" i="1"/>
  <c r="D478" i="1" s="1"/>
  <c r="E477" i="1"/>
  <c r="F477" i="1"/>
  <c r="G477" i="1"/>
  <c r="H477" i="1"/>
  <c r="I477" i="1"/>
  <c r="J477" i="1"/>
  <c r="K477" i="1"/>
  <c r="L477" i="1"/>
  <c r="M477" i="1"/>
  <c r="N477" i="1"/>
  <c r="O477" i="1"/>
  <c r="D477" i="1"/>
  <c r="E475" i="1"/>
  <c r="F475" i="1"/>
  <c r="G475" i="1"/>
  <c r="H475" i="1"/>
  <c r="I475" i="1"/>
  <c r="J475" i="1"/>
  <c r="K475" i="1"/>
  <c r="L475" i="1"/>
  <c r="M475" i="1"/>
  <c r="N475" i="1"/>
  <c r="O475" i="1"/>
  <c r="D475" i="1"/>
  <c r="E473" i="1"/>
  <c r="F473" i="1"/>
  <c r="G473" i="1"/>
  <c r="H473" i="1"/>
  <c r="I473" i="1"/>
  <c r="J473" i="1"/>
  <c r="K473" i="1"/>
  <c r="L473" i="1"/>
  <c r="M473" i="1"/>
  <c r="N473" i="1"/>
  <c r="O473" i="1"/>
  <c r="D473" i="1"/>
  <c r="D471" i="1"/>
  <c r="E469" i="1"/>
  <c r="F469" i="1"/>
  <c r="G469" i="1"/>
  <c r="H469" i="1"/>
  <c r="I469" i="1"/>
  <c r="J469" i="1"/>
  <c r="K469" i="1"/>
  <c r="L469" i="1"/>
  <c r="M469" i="1"/>
  <c r="N469" i="1"/>
  <c r="O469" i="1"/>
  <c r="D469" i="1"/>
  <c r="E467" i="1"/>
  <c r="F467" i="1"/>
  <c r="G467" i="1"/>
  <c r="H467" i="1"/>
  <c r="I467" i="1"/>
  <c r="J467" i="1"/>
  <c r="K467" i="1"/>
  <c r="L467" i="1"/>
  <c r="M467" i="1"/>
  <c r="N467" i="1"/>
  <c r="O467" i="1"/>
  <c r="D467" i="1"/>
  <c r="E465" i="1"/>
  <c r="F465" i="1"/>
  <c r="G465" i="1"/>
  <c r="H465" i="1"/>
  <c r="I465" i="1"/>
  <c r="J465" i="1"/>
  <c r="K465" i="1"/>
  <c r="L465" i="1"/>
  <c r="M465" i="1"/>
  <c r="N465" i="1"/>
  <c r="O465" i="1"/>
  <c r="D465" i="1"/>
  <c r="E463" i="1"/>
  <c r="F463" i="1"/>
  <c r="G463" i="1"/>
  <c r="H463" i="1"/>
  <c r="I463" i="1"/>
  <c r="J463" i="1"/>
  <c r="K463" i="1"/>
  <c r="L463" i="1"/>
  <c r="M463" i="1"/>
  <c r="N463" i="1"/>
  <c r="O463" i="1"/>
  <c r="D463" i="1"/>
  <c r="E458" i="1"/>
  <c r="F458" i="1"/>
  <c r="G458" i="1"/>
  <c r="H458" i="1"/>
  <c r="I458" i="1"/>
  <c r="J458" i="1"/>
  <c r="K458" i="1"/>
  <c r="L458" i="1"/>
  <c r="M458" i="1"/>
  <c r="N458" i="1"/>
  <c r="O458" i="1"/>
  <c r="D458" i="1"/>
  <c r="E454" i="1"/>
  <c r="F454" i="1"/>
  <c r="G454" i="1"/>
  <c r="H454" i="1"/>
  <c r="I454" i="1"/>
  <c r="J454" i="1"/>
  <c r="K454" i="1"/>
  <c r="L454" i="1"/>
  <c r="M454" i="1"/>
  <c r="N454" i="1"/>
  <c r="O454" i="1"/>
  <c r="D454" i="1"/>
  <c r="E450" i="1"/>
  <c r="F450" i="1"/>
  <c r="G450" i="1"/>
  <c r="H450" i="1"/>
  <c r="I450" i="1"/>
  <c r="J450" i="1"/>
  <c r="K450" i="1"/>
  <c r="L450" i="1"/>
  <c r="M450" i="1"/>
  <c r="N450" i="1"/>
  <c r="O450" i="1"/>
  <c r="D450" i="1"/>
  <c r="E448" i="1"/>
  <c r="F448" i="1"/>
  <c r="G448" i="1"/>
  <c r="H448" i="1"/>
  <c r="I448" i="1"/>
  <c r="J448" i="1"/>
  <c r="K448" i="1"/>
  <c r="L448" i="1"/>
  <c r="M448" i="1"/>
  <c r="N448" i="1"/>
  <c r="O448" i="1"/>
  <c r="D448" i="1"/>
  <c r="E445" i="1"/>
  <c r="F445" i="1"/>
  <c r="G445" i="1"/>
  <c r="H445" i="1"/>
  <c r="I445" i="1"/>
  <c r="J445" i="1"/>
  <c r="K445" i="1"/>
  <c r="L445" i="1"/>
  <c r="M445" i="1"/>
  <c r="N445" i="1"/>
  <c r="O445" i="1"/>
  <c r="D445" i="1"/>
  <c r="D443" i="1"/>
  <c r="E441" i="1"/>
  <c r="F441" i="1"/>
  <c r="G441" i="1"/>
  <c r="H441" i="1"/>
  <c r="I441" i="1"/>
  <c r="J441" i="1"/>
  <c r="K441" i="1"/>
  <c r="L441" i="1"/>
  <c r="M441" i="1"/>
  <c r="N441" i="1"/>
  <c r="O441" i="1"/>
  <c r="D441" i="1"/>
  <c r="E438" i="1"/>
  <c r="F438" i="1"/>
  <c r="G438" i="1"/>
  <c r="H438" i="1"/>
  <c r="I438" i="1"/>
  <c r="J438" i="1"/>
  <c r="K438" i="1"/>
  <c r="L438" i="1"/>
  <c r="M438" i="1"/>
  <c r="N438" i="1"/>
  <c r="O438" i="1"/>
  <c r="D438" i="1"/>
  <c r="I428" i="1"/>
  <c r="I423" i="1" s="1"/>
  <c r="J428" i="1"/>
  <c r="J423" i="1" s="1"/>
  <c r="K428" i="1"/>
  <c r="K423" i="1" s="1"/>
  <c r="L428" i="1"/>
  <c r="L423" i="1" s="1"/>
  <c r="M428" i="1"/>
  <c r="M423" i="1" s="1"/>
  <c r="N428" i="1"/>
  <c r="N423" i="1" s="1"/>
  <c r="O428" i="1"/>
  <c r="O423" i="1" s="1"/>
  <c r="E428" i="1"/>
  <c r="E423" i="1" s="1"/>
  <c r="F428" i="1"/>
  <c r="F423" i="1" s="1"/>
  <c r="G428" i="1"/>
  <c r="G423" i="1" s="1"/>
  <c r="H428" i="1"/>
  <c r="H423" i="1" s="1"/>
  <c r="D428" i="1"/>
  <c r="D423" i="1" s="1"/>
  <c r="D413" i="1"/>
  <c r="K429" i="1"/>
  <c r="L429" i="1"/>
  <c r="E434" i="1"/>
  <c r="F434" i="1"/>
  <c r="G434" i="1"/>
  <c r="H434" i="1"/>
  <c r="I434" i="1"/>
  <c r="J434" i="1"/>
  <c r="K434" i="1"/>
  <c r="L434" i="1"/>
  <c r="M434" i="1"/>
  <c r="N434" i="1"/>
  <c r="O434" i="1"/>
  <c r="D434" i="1"/>
  <c r="E432" i="1"/>
  <c r="F432" i="1"/>
  <c r="F429" i="1" s="1"/>
  <c r="G432" i="1"/>
  <c r="G429" i="1" s="1"/>
  <c r="H432" i="1"/>
  <c r="H429" i="1" s="1"/>
  <c r="I432" i="1"/>
  <c r="I429" i="1" s="1"/>
  <c r="J432" i="1"/>
  <c r="J429" i="1" s="1"/>
  <c r="K432" i="1"/>
  <c r="L432" i="1"/>
  <c r="M432" i="1"/>
  <c r="M429" i="1" s="1"/>
  <c r="N432" i="1"/>
  <c r="N429" i="1" s="1"/>
  <c r="O432" i="1"/>
  <c r="O429" i="1" s="1"/>
  <c r="D432" i="1"/>
  <c r="D429" i="1" s="1"/>
  <c r="H413" i="1"/>
  <c r="O413" i="1"/>
  <c r="E422" i="1"/>
  <c r="F422" i="1"/>
  <c r="G422" i="1"/>
  <c r="H422" i="1"/>
  <c r="I422" i="1"/>
  <c r="J422" i="1"/>
  <c r="K422" i="1"/>
  <c r="L422" i="1"/>
  <c r="M422" i="1"/>
  <c r="N422" i="1"/>
  <c r="O422" i="1"/>
  <c r="D422" i="1"/>
  <c r="E420" i="1"/>
  <c r="E413" i="1" s="1"/>
  <c r="F420" i="1"/>
  <c r="F413" i="1" s="1"/>
  <c r="G420" i="1"/>
  <c r="G413" i="1" s="1"/>
  <c r="H420" i="1"/>
  <c r="I420" i="1"/>
  <c r="I413" i="1" s="1"/>
  <c r="J420" i="1"/>
  <c r="J413" i="1" s="1"/>
  <c r="K420" i="1"/>
  <c r="K413" i="1" s="1"/>
  <c r="L420" i="1"/>
  <c r="L413" i="1" s="1"/>
  <c r="M420" i="1"/>
  <c r="M413" i="1" s="1"/>
  <c r="N420" i="1"/>
  <c r="N413" i="1" s="1"/>
  <c r="O420" i="1"/>
  <c r="D420" i="1"/>
  <c r="L407" i="1"/>
  <c r="E412" i="1"/>
  <c r="E407" i="1" s="1"/>
  <c r="F412" i="1"/>
  <c r="F407" i="1" s="1"/>
  <c r="G412" i="1"/>
  <c r="G407" i="1" s="1"/>
  <c r="H412" i="1"/>
  <c r="H407" i="1" s="1"/>
  <c r="I412" i="1"/>
  <c r="I407" i="1" s="1"/>
  <c r="J412" i="1"/>
  <c r="J407" i="1" s="1"/>
  <c r="K412" i="1"/>
  <c r="K407" i="1" s="1"/>
  <c r="L412" i="1"/>
  <c r="M412" i="1"/>
  <c r="M407" i="1" s="1"/>
  <c r="N412" i="1"/>
  <c r="N407" i="1" s="1"/>
  <c r="O412" i="1"/>
  <c r="O407" i="1" s="1"/>
  <c r="D412" i="1"/>
  <c r="D407" i="1" s="1"/>
  <c r="N398" i="1"/>
  <c r="E406" i="1"/>
  <c r="F406" i="1"/>
  <c r="G406" i="1"/>
  <c r="H406" i="1"/>
  <c r="I406" i="1"/>
  <c r="J406" i="1"/>
  <c r="K406" i="1"/>
  <c r="L406" i="1"/>
  <c r="M406" i="1"/>
  <c r="N406" i="1"/>
  <c r="O406" i="1"/>
  <c r="D406" i="1"/>
  <c r="E404" i="1"/>
  <c r="F404" i="1"/>
  <c r="G404" i="1"/>
  <c r="H404" i="1"/>
  <c r="I404" i="1"/>
  <c r="J404" i="1"/>
  <c r="K404" i="1"/>
  <c r="L404" i="1"/>
  <c r="M404" i="1"/>
  <c r="N404" i="1"/>
  <c r="O404" i="1"/>
  <c r="D404" i="1"/>
  <c r="E402" i="1"/>
  <c r="E398" i="1" s="1"/>
  <c r="F402" i="1"/>
  <c r="F398" i="1" s="1"/>
  <c r="G402" i="1"/>
  <c r="G398" i="1" s="1"/>
  <c r="H402" i="1"/>
  <c r="H398" i="1" s="1"/>
  <c r="I402" i="1"/>
  <c r="I398" i="1" s="1"/>
  <c r="J402" i="1"/>
  <c r="J398" i="1" s="1"/>
  <c r="K402" i="1"/>
  <c r="K398" i="1" s="1"/>
  <c r="L402" i="1"/>
  <c r="L398" i="1" s="1"/>
  <c r="M402" i="1"/>
  <c r="M398" i="1" s="1"/>
  <c r="N402" i="1"/>
  <c r="O402" i="1"/>
  <c r="O398" i="1" s="1"/>
  <c r="D402" i="1"/>
  <c r="D398" i="1" s="1"/>
  <c r="E397" i="1"/>
  <c r="F397" i="1"/>
  <c r="G397" i="1"/>
  <c r="H397" i="1"/>
  <c r="I397" i="1"/>
  <c r="J397" i="1"/>
  <c r="K397" i="1"/>
  <c r="L397" i="1"/>
  <c r="M397" i="1"/>
  <c r="N397" i="1"/>
  <c r="O397" i="1"/>
  <c r="D397" i="1"/>
  <c r="E395" i="1"/>
  <c r="E390" i="1" s="1"/>
  <c r="F395" i="1"/>
  <c r="F390" i="1" s="1"/>
  <c r="G395" i="1"/>
  <c r="G390" i="1" s="1"/>
  <c r="H395" i="1"/>
  <c r="H390" i="1" s="1"/>
  <c r="I395" i="1"/>
  <c r="I390" i="1" s="1"/>
  <c r="J395" i="1"/>
  <c r="J390" i="1" s="1"/>
  <c r="K395" i="1"/>
  <c r="K390" i="1" s="1"/>
  <c r="L395" i="1"/>
  <c r="L390" i="1" s="1"/>
  <c r="M395" i="1"/>
  <c r="M390" i="1" s="1"/>
  <c r="N395" i="1"/>
  <c r="N390" i="1" s="1"/>
  <c r="O395" i="1"/>
  <c r="O390" i="1" s="1"/>
  <c r="D395" i="1"/>
  <c r="G381" i="1"/>
  <c r="O381" i="1"/>
  <c r="E389" i="1"/>
  <c r="F389" i="1"/>
  <c r="G389" i="1"/>
  <c r="H389" i="1"/>
  <c r="I389" i="1"/>
  <c r="J389" i="1"/>
  <c r="K389" i="1"/>
  <c r="L389" i="1"/>
  <c r="M389" i="1"/>
  <c r="N389" i="1"/>
  <c r="O389" i="1"/>
  <c r="D389" i="1"/>
  <c r="E387" i="1"/>
  <c r="E381" i="1" s="1"/>
  <c r="F387" i="1"/>
  <c r="F381" i="1" s="1"/>
  <c r="G387" i="1"/>
  <c r="H387" i="1"/>
  <c r="H381" i="1" s="1"/>
  <c r="I387" i="1"/>
  <c r="I381" i="1" s="1"/>
  <c r="J387" i="1"/>
  <c r="J381" i="1" s="1"/>
  <c r="K387" i="1"/>
  <c r="K381" i="1" s="1"/>
  <c r="L387" i="1"/>
  <c r="L381" i="1" s="1"/>
  <c r="M387" i="1"/>
  <c r="M381" i="1" s="1"/>
  <c r="N387" i="1"/>
  <c r="N381" i="1" s="1"/>
  <c r="O387" i="1"/>
  <c r="D387" i="1"/>
  <c r="D381" i="1" s="1"/>
  <c r="E378" i="1"/>
  <c r="F378" i="1"/>
  <c r="G378" i="1"/>
  <c r="H378" i="1"/>
  <c r="I378" i="1"/>
  <c r="J378" i="1"/>
  <c r="K378" i="1"/>
  <c r="L378" i="1"/>
  <c r="M378" i="1"/>
  <c r="N378" i="1"/>
  <c r="N372" i="1" s="1"/>
  <c r="O378" i="1"/>
  <c r="O372" i="1" s="1"/>
  <c r="D378" i="1"/>
  <c r="D372" i="1" s="1"/>
  <c r="E372" i="1"/>
  <c r="F372" i="1"/>
  <c r="G372" i="1"/>
  <c r="H372" i="1"/>
  <c r="I372" i="1"/>
  <c r="J372" i="1"/>
  <c r="K372" i="1"/>
  <c r="L372" i="1"/>
  <c r="M372" i="1"/>
  <c r="E371" i="1"/>
  <c r="E368" i="1" s="1"/>
  <c r="F371" i="1"/>
  <c r="F368" i="1" s="1"/>
  <c r="G371" i="1"/>
  <c r="G368" i="1" s="1"/>
  <c r="H371" i="1"/>
  <c r="H368" i="1" s="1"/>
  <c r="I371" i="1"/>
  <c r="I368" i="1" s="1"/>
  <c r="J371" i="1"/>
  <c r="J368" i="1" s="1"/>
  <c r="K371" i="1"/>
  <c r="K368" i="1" s="1"/>
  <c r="L371" i="1"/>
  <c r="L368" i="1" s="1"/>
  <c r="M371" i="1"/>
  <c r="M368" i="1" s="1"/>
  <c r="N371" i="1"/>
  <c r="N368" i="1" s="1"/>
  <c r="O371" i="1"/>
  <c r="O368" i="1" s="1"/>
  <c r="D371" i="1"/>
  <c r="D368" i="1" s="1"/>
  <c r="E366" i="1"/>
  <c r="E367" i="1" s="1"/>
  <c r="F366" i="1"/>
  <c r="G366" i="1"/>
  <c r="H366" i="1"/>
  <c r="I366" i="1"/>
  <c r="I367" i="1" s="1"/>
  <c r="J366" i="1"/>
  <c r="K366" i="1"/>
  <c r="L366" i="1"/>
  <c r="M366" i="1"/>
  <c r="M367" i="1" s="1"/>
  <c r="N366" i="1"/>
  <c r="O366" i="1"/>
  <c r="D366" i="1"/>
  <c r="E364" i="1"/>
  <c r="F364" i="1"/>
  <c r="G364" i="1"/>
  <c r="H364" i="1"/>
  <c r="I364" i="1"/>
  <c r="J364" i="1"/>
  <c r="K364" i="1"/>
  <c r="L364" i="1"/>
  <c r="M364" i="1"/>
  <c r="N364" i="1"/>
  <c r="O364" i="1"/>
  <c r="D364" i="1"/>
  <c r="O360" i="1"/>
  <c r="O367" i="1" s="1"/>
  <c r="N360" i="1"/>
  <c r="M360" i="1"/>
  <c r="L360" i="1"/>
  <c r="K360" i="1"/>
  <c r="J360" i="1"/>
  <c r="I360" i="1"/>
  <c r="H360" i="1"/>
  <c r="G360" i="1"/>
  <c r="F360" i="1"/>
  <c r="E360" i="1"/>
  <c r="D360" i="1"/>
  <c r="O358" i="1"/>
  <c r="N358" i="1"/>
  <c r="M358" i="1"/>
  <c r="L358" i="1"/>
  <c r="K358" i="1"/>
  <c r="J358" i="1"/>
  <c r="I358" i="1"/>
  <c r="H358" i="1"/>
  <c r="G358" i="1"/>
  <c r="F358" i="1"/>
  <c r="E358" i="1"/>
  <c r="D358" i="1"/>
  <c r="O356" i="1"/>
  <c r="N356" i="1"/>
  <c r="M356" i="1"/>
  <c r="L356" i="1"/>
  <c r="K356" i="1"/>
  <c r="J356" i="1"/>
  <c r="I356" i="1"/>
  <c r="H356" i="1"/>
  <c r="G356" i="1"/>
  <c r="F356" i="1"/>
  <c r="E356" i="1"/>
  <c r="D356" i="1"/>
  <c r="O354" i="1"/>
  <c r="N354" i="1"/>
  <c r="M354" i="1"/>
  <c r="L354" i="1"/>
  <c r="K354" i="1"/>
  <c r="J354" i="1"/>
  <c r="I354" i="1"/>
  <c r="H354" i="1"/>
  <c r="G354" i="1"/>
  <c r="F354" i="1"/>
  <c r="E354" i="1"/>
  <c r="D354" i="1"/>
  <c r="O352" i="1"/>
  <c r="N352" i="1"/>
  <c r="M352" i="1"/>
  <c r="L352" i="1"/>
  <c r="K352" i="1"/>
  <c r="J352" i="1"/>
  <c r="I352" i="1"/>
  <c r="H352" i="1"/>
  <c r="G352" i="1"/>
  <c r="F352" i="1"/>
  <c r="E352" i="1"/>
  <c r="D352" i="1"/>
  <c r="E350" i="1"/>
  <c r="F350" i="1"/>
  <c r="G350" i="1"/>
  <c r="H350" i="1"/>
  <c r="I350" i="1"/>
  <c r="J350" i="1"/>
  <c r="K350" i="1"/>
  <c r="L350" i="1"/>
  <c r="M350" i="1"/>
  <c r="N350" i="1"/>
  <c r="O350" i="1"/>
  <c r="D350" i="1"/>
  <c r="E362" i="1"/>
  <c r="F362" i="1"/>
  <c r="G362" i="1"/>
  <c r="H362" i="1"/>
  <c r="I362" i="1"/>
  <c r="J362" i="1"/>
  <c r="K362" i="1"/>
  <c r="L362" i="1"/>
  <c r="M362" i="1"/>
  <c r="N362" i="1"/>
  <c r="O362" i="1"/>
  <c r="D362" i="1"/>
  <c r="E348" i="1"/>
  <c r="F348" i="1"/>
  <c r="G348" i="1"/>
  <c r="H348" i="1"/>
  <c r="I348" i="1"/>
  <c r="J348" i="1"/>
  <c r="K348" i="1"/>
  <c r="L348" i="1"/>
  <c r="M348" i="1"/>
  <c r="N348" i="1"/>
  <c r="O348" i="1"/>
  <c r="D348" i="1"/>
  <c r="E345" i="1"/>
  <c r="F345" i="1"/>
  <c r="G345" i="1"/>
  <c r="H345" i="1"/>
  <c r="I345" i="1"/>
  <c r="J345" i="1"/>
  <c r="K345" i="1"/>
  <c r="L345" i="1"/>
  <c r="M345" i="1"/>
  <c r="N345" i="1"/>
  <c r="O345" i="1"/>
  <c r="D345" i="1"/>
  <c r="E342" i="1"/>
  <c r="F342" i="1"/>
  <c r="G342" i="1"/>
  <c r="H342" i="1"/>
  <c r="I342" i="1"/>
  <c r="J342" i="1"/>
  <c r="K342" i="1"/>
  <c r="L342" i="1"/>
  <c r="M342" i="1"/>
  <c r="N342" i="1"/>
  <c r="O342" i="1"/>
  <c r="D342" i="1"/>
  <c r="E339" i="1"/>
  <c r="F339" i="1"/>
  <c r="G339" i="1"/>
  <c r="H339" i="1"/>
  <c r="I339" i="1"/>
  <c r="J339" i="1"/>
  <c r="K339" i="1"/>
  <c r="L339" i="1"/>
  <c r="M339" i="1"/>
  <c r="N339" i="1"/>
  <c r="O339" i="1"/>
  <c r="D339" i="1"/>
  <c r="E337" i="1"/>
  <c r="F337" i="1"/>
  <c r="G337" i="1"/>
  <c r="H337" i="1"/>
  <c r="I337" i="1"/>
  <c r="J337" i="1"/>
  <c r="K337" i="1"/>
  <c r="L337" i="1"/>
  <c r="M337" i="1"/>
  <c r="N337" i="1"/>
  <c r="O337" i="1"/>
  <c r="D337" i="1"/>
  <c r="E334" i="1"/>
  <c r="F334" i="1"/>
  <c r="G334" i="1"/>
  <c r="H334" i="1"/>
  <c r="I334" i="1"/>
  <c r="J334" i="1"/>
  <c r="K334" i="1"/>
  <c r="L334" i="1"/>
  <c r="M334" i="1"/>
  <c r="N334" i="1"/>
  <c r="O334" i="1"/>
  <c r="D334" i="1"/>
  <c r="E331" i="1"/>
  <c r="F331" i="1"/>
  <c r="G331" i="1"/>
  <c r="H331" i="1"/>
  <c r="I331" i="1"/>
  <c r="J331" i="1"/>
  <c r="K331" i="1"/>
  <c r="L331" i="1"/>
  <c r="M331" i="1"/>
  <c r="N331" i="1"/>
  <c r="O331" i="1"/>
  <c r="D331" i="1"/>
  <c r="E327" i="1"/>
  <c r="F327" i="1"/>
  <c r="G327" i="1"/>
  <c r="H327" i="1"/>
  <c r="I327" i="1"/>
  <c r="J327" i="1"/>
  <c r="K327" i="1"/>
  <c r="L327" i="1"/>
  <c r="M327" i="1"/>
  <c r="N327" i="1"/>
  <c r="O327" i="1"/>
  <c r="D327" i="1"/>
  <c r="E319" i="1"/>
  <c r="F319" i="1"/>
  <c r="G319" i="1"/>
  <c r="H319" i="1"/>
  <c r="I319" i="1"/>
  <c r="J319" i="1"/>
  <c r="K319" i="1"/>
  <c r="L319" i="1"/>
  <c r="M319" i="1"/>
  <c r="N319" i="1"/>
  <c r="O319" i="1"/>
  <c r="D319" i="1"/>
  <c r="D324" i="1"/>
  <c r="O323" i="1"/>
  <c r="O324" i="1" s="1"/>
  <c r="I323" i="1"/>
  <c r="I324" i="1" s="1"/>
  <c r="O322" i="1"/>
  <c r="N322" i="1"/>
  <c r="N323" i="1" s="1"/>
  <c r="N324" i="1" s="1"/>
  <c r="M322" i="1"/>
  <c r="M323" i="1" s="1"/>
  <c r="M324" i="1" s="1"/>
  <c r="L322" i="1"/>
  <c r="L323" i="1" s="1"/>
  <c r="L324" i="1" s="1"/>
  <c r="K322" i="1"/>
  <c r="K323" i="1" s="1"/>
  <c r="K324" i="1" s="1"/>
  <c r="J322" i="1"/>
  <c r="J323" i="1" s="1"/>
  <c r="J324" i="1" s="1"/>
  <c r="I322" i="1"/>
  <c r="H322" i="1"/>
  <c r="H323" i="1" s="1"/>
  <c r="H324" i="1" s="1"/>
  <c r="G322" i="1"/>
  <c r="G323" i="1" s="1"/>
  <c r="G324" i="1" s="1"/>
  <c r="F322" i="1"/>
  <c r="F323" i="1" s="1"/>
  <c r="F324" i="1" s="1"/>
  <c r="E322" i="1"/>
  <c r="E323" i="1" s="1"/>
  <c r="E324" i="1" s="1"/>
  <c r="D322" i="1"/>
  <c r="O315" i="1"/>
  <c r="O317" i="1" s="1"/>
  <c r="N315" i="1"/>
  <c r="N317" i="1" s="1"/>
  <c r="M315" i="1"/>
  <c r="M317" i="1" s="1"/>
  <c r="L315" i="1"/>
  <c r="L317" i="1" s="1"/>
  <c r="K315" i="1"/>
  <c r="K317" i="1" s="1"/>
  <c r="J315" i="1"/>
  <c r="J317" i="1" s="1"/>
  <c r="I315" i="1"/>
  <c r="I317" i="1" s="1"/>
  <c r="H315" i="1"/>
  <c r="H317" i="1" s="1"/>
  <c r="G315" i="1"/>
  <c r="G317" i="1" s="1"/>
  <c r="F315" i="1"/>
  <c r="F317" i="1" s="1"/>
  <c r="E315" i="1"/>
  <c r="E317" i="1" s="1"/>
  <c r="D315" i="1"/>
  <c r="D317" i="1" s="1"/>
  <c r="O312" i="1"/>
  <c r="N312" i="1"/>
  <c r="M312" i="1"/>
  <c r="L312" i="1"/>
  <c r="K312" i="1"/>
  <c r="J312" i="1"/>
  <c r="I312" i="1"/>
  <c r="H312" i="1"/>
  <c r="G312" i="1"/>
  <c r="F312" i="1"/>
  <c r="E312" i="1"/>
  <c r="D312" i="1"/>
  <c r="O309" i="1"/>
  <c r="N309" i="1"/>
  <c r="M309" i="1"/>
  <c r="L309" i="1"/>
  <c r="K309" i="1"/>
  <c r="J309" i="1"/>
  <c r="I309" i="1"/>
  <c r="H309" i="1"/>
  <c r="G309" i="1"/>
  <c r="F309" i="1"/>
  <c r="E309" i="1"/>
  <c r="D309" i="1"/>
  <c r="E306" i="1"/>
  <c r="F306" i="1"/>
  <c r="G306" i="1"/>
  <c r="H306" i="1"/>
  <c r="I306" i="1"/>
  <c r="J306" i="1"/>
  <c r="K306" i="1"/>
  <c r="L306" i="1"/>
  <c r="M306" i="1"/>
  <c r="N306" i="1"/>
  <c r="O306" i="1"/>
  <c r="D306" i="1"/>
  <c r="E303" i="1"/>
  <c r="F303" i="1"/>
  <c r="G303" i="1"/>
  <c r="H303" i="1"/>
  <c r="I303" i="1"/>
  <c r="J303" i="1"/>
  <c r="K303" i="1"/>
  <c r="L303" i="1"/>
  <c r="M303" i="1"/>
  <c r="N303" i="1"/>
  <c r="O303" i="1"/>
  <c r="D303" i="1"/>
  <c r="E300" i="1"/>
  <c r="F300" i="1"/>
  <c r="G300" i="1"/>
  <c r="H300" i="1"/>
  <c r="I300" i="1"/>
  <c r="J300" i="1"/>
  <c r="K300" i="1"/>
  <c r="L300" i="1"/>
  <c r="M300" i="1"/>
  <c r="N300" i="1"/>
  <c r="O300" i="1"/>
  <c r="D300" i="1"/>
  <c r="E297" i="1"/>
  <c r="F297" i="1"/>
  <c r="G297" i="1"/>
  <c r="H297" i="1"/>
  <c r="D297" i="1"/>
  <c r="O293" i="1"/>
  <c r="O294" i="1" s="1"/>
  <c r="N293" i="1"/>
  <c r="N294" i="1" s="1"/>
  <c r="M293" i="1"/>
  <c r="M294" i="1" s="1"/>
  <c r="L293" i="1"/>
  <c r="K293" i="1"/>
  <c r="K294" i="1" s="1"/>
  <c r="K295" i="1" s="1"/>
  <c r="K297" i="1" s="1"/>
  <c r="J293" i="1"/>
  <c r="J294" i="1" s="1"/>
  <c r="I293" i="1"/>
  <c r="H293" i="1"/>
  <c r="G293" i="1"/>
  <c r="G294" i="1" s="1"/>
  <c r="F293" i="1"/>
  <c r="F294" i="1" s="1"/>
  <c r="E293" i="1"/>
  <c r="E294" i="1" s="1"/>
  <c r="D293" i="1"/>
  <c r="O291" i="1"/>
  <c r="N291" i="1"/>
  <c r="M291" i="1"/>
  <c r="L291" i="1"/>
  <c r="K291" i="1"/>
  <c r="J291" i="1"/>
  <c r="I291" i="1"/>
  <c r="H291" i="1"/>
  <c r="G291" i="1"/>
  <c r="F291" i="1"/>
  <c r="E291" i="1"/>
  <c r="D291" i="1"/>
  <c r="O289" i="1"/>
  <c r="N289" i="1"/>
  <c r="M289" i="1"/>
  <c r="L289" i="1"/>
  <c r="K289" i="1"/>
  <c r="J289" i="1"/>
  <c r="I289" i="1"/>
  <c r="H289" i="1"/>
  <c r="G289" i="1"/>
  <c r="F289" i="1"/>
  <c r="E289" i="1"/>
  <c r="D289" i="1"/>
  <c r="O287" i="1"/>
  <c r="N287" i="1"/>
  <c r="M287" i="1"/>
  <c r="L287" i="1"/>
  <c r="K287" i="1"/>
  <c r="J287" i="1"/>
  <c r="I287" i="1"/>
  <c r="H287" i="1"/>
  <c r="G287" i="1"/>
  <c r="F287" i="1"/>
  <c r="E287" i="1"/>
  <c r="D287" i="1"/>
  <c r="O285" i="1"/>
  <c r="N285" i="1"/>
  <c r="M285" i="1"/>
  <c r="L285" i="1"/>
  <c r="K285" i="1"/>
  <c r="J285" i="1"/>
  <c r="I285" i="1"/>
  <c r="H285" i="1"/>
  <c r="G285" i="1"/>
  <c r="F285" i="1"/>
  <c r="E285" i="1"/>
  <c r="D285" i="1"/>
  <c r="O283" i="1"/>
  <c r="N283" i="1"/>
  <c r="M283" i="1"/>
  <c r="L283" i="1"/>
  <c r="K283" i="1"/>
  <c r="J283" i="1"/>
  <c r="I283" i="1"/>
  <c r="H283" i="1"/>
  <c r="G283" i="1"/>
  <c r="F283" i="1"/>
  <c r="E283" i="1"/>
  <c r="D283" i="1"/>
  <c r="O281" i="1"/>
  <c r="N281" i="1"/>
  <c r="M281" i="1"/>
  <c r="L281" i="1"/>
  <c r="K281" i="1"/>
  <c r="J281" i="1"/>
  <c r="I281" i="1"/>
  <c r="H281" i="1"/>
  <c r="G281" i="1"/>
  <c r="F281" i="1"/>
  <c r="E281" i="1"/>
  <c r="D281" i="1"/>
  <c r="O279" i="1"/>
  <c r="N279" i="1"/>
  <c r="M279" i="1"/>
  <c r="L279" i="1"/>
  <c r="K279" i="1"/>
  <c r="J279" i="1"/>
  <c r="I279" i="1"/>
  <c r="H279" i="1"/>
  <c r="G279" i="1"/>
  <c r="F279" i="1"/>
  <c r="E279" i="1"/>
  <c r="D279" i="1"/>
  <c r="O277" i="1"/>
  <c r="N277" i="1"/>
  <c r="M277" i="1"/>
  <c r="L277" i="1"/>
  <c r="K277" i="1"/>
  <c r="J277" i="1"/>
  <c r="I277" i="1"/>
  <c r="H277" i="1"/>
  <c r="G277" i="1"/>
  <c r="F277" i="1"/>
  <c r="E277" i="1"/>
  <c r="D277" i="1"/>
  <c r="O275" i="1"/>
  <c r="N275" i="1"/>
  <c r="M275" i="1"/>
  <c r="L275" i="1"/>
  <c r="K275" i="1"/>
  <c r="J275" i="1"/>
  <c r="I275" i="1"/>
  <c r="H275" i="1"/>
  <c r="G275" i="1"/>
  <c r="F275" i="1"/>
  <c r="E275" i="1"/>
  <c r="D275" i="1"/>
  <c r="O273" i="1"/>
  <c r="N273" i="1"/>
  <c r="M273" i="1"/>
  <c r="L273" i="1"/>
  <c r="K273" i="1"/>
  <c r="J273" i="1"/>
  <c r="I273" i="1"/>
  <c r="H273" i="1"/>
  <c r="G273" i="1"/>
  <c r="F273" i="1"/>
  <c r="E273" i="1"/>
  <c r="D273" i="1"/>
  <c r="O271" i="1"/>
  <c r="N271" i="1"/>
  <c r="M271" i="1"/>
  <c r="L271" i="1"/>
  <c r="K271" i="1"/>
  <c r="J271" i="1"/>
  <c r="I271" i="1"/>
  <c r="H271" i="1"/>
  <c r="G271" i="1"/>
  <c r="F271" i="1"/>
  <c r="E271" i="1"/>
  <c r="D271" i="1"/>
  <c r="O269" i="1"/>
  <c r="N269" i="1"/>
  <c r="M269" i="1"/>
  <c r="L269" i="1"/>
  <c r="K269" i="1"/>
  <c r="J269" i="1"/>
  <c r="I269" i="1"/>
  <c r="H269" i="1"/>
  <c r="G269" i="1"/>
  <c r="F269" i="1"/>
  <c r="E269" i="1"/>
  <c r="D269" i="1"/>
  <c r="O267" i="1"/>
  <c r="N267" i="1"/>
  <c r="M267" i="1"/>
  <c r="L267" i="1"/>
  <c r="K267" i="1"/>
  <c r="J267" i="1"/>
  <c r="I267" i="1"/>
  <c r="H267" i="1"/>
  <c r="G267" i="1"/>
  <c r="F267" i="1"/>
  <c r="E267" i="1"/>
  <c r="D267" i="1"/>
  <c r="O265" i="1"/>
  <c r="N265" i="1"/>
  <c r="M265" i="1"/>
  <c r="L265" i="1"/>
  <c r="K265" i="1"/>
  <c r="J265" i="1"/>
  <c r="I265" i="1"/>
  <c r="H265" i="1"/>
  <c r="G265" i="1"/>
  <c r="F265" i="1"/>
  <c r="E265" i="1"/>
  <c r="D265" i="1"/>
  <c r="O263" i="1"/>
  <c r="N263" i="1"/>
  <c r="M263" i="1"/>
  <c r="L263" i="1"/>
  <c r="K263" i="1"/>
  <c r="J263" i="1"/>
  <c r="I263" i="1"/>
  <c r="H263" i="1"/>
  <c r="G263" i="1"/>
  <c r="F263" i="1"/>
  <c r="E263" i="1"/>
  <c r="D263" i="1"/>
  <c r="O261" i="1"/>
  <c r="N261" i="1"/>
  <c r="M261" i="1"/>
  <c r="L261" i="1"/>
  <c r="K261" i="1"/>
  <c r="J261" i="1"/>
  <c r="I261" i="1"/>
  <c r="H261" i="1"/>
  <c r="G261" i="1"/>
  <c r="F261" i="1"/>
  <c r="E261" i="1"/>
  <c r="D261" i="1"/>
  <c r="N259" i="1"/>
  <c r="M259" i="1"/>
  <c r="L259" i="1"/>
  <c r="K259" i="1"/>
  <c r="J259" i="1"/>
  <c r="I259" i="1"/>
  <c r="H259" i="1"/>
  <c r="G259" i="1"/>
  <c r="F259" i="1"/>
  <c r="E259" i="1"/>
  <c r="D259" i="1"/>
  <c r="O257" i="1"/>
  <c r="O258" i="1" s="1"/>
  <c r="O259" i="1" s="1"/>
  <c r="N257" i="1"/>
  <c r="M257" i="1"/>
  <c r="L257" i="1"/>
  <c r="K257" i="1"/>
  <c r="J257" i="1"/>
  <c r="I257" i="1"/>
  <c r="H257" i="1"/>
  <c r="G257" i="1"/>
  <c r="F257" i="1"/>
  <c r="E257" i="1"/>
  <c r="D257" i="1"/>
  <c r="O255" i="1"/>
  <c r="N255" i="1"/>
  <c r="M255" i="1"/>
  <c r="L255" i="1"/>
  <c r="K255" i="1"/>
  <c r="J255" i="1"/>
  <c r="I255" i="1"/>
  <c r="H255" i="1"/>
  <c r="G255" i="1"/>
  <c r="F255" i="1"/>
  <c r="E255" i="1"/>
  <c r="D255" i="1"/>
  <c r="O253" i="1"/>
  <c r="N253" i="1"/>
  <c r="M253" i="1"/>
  <c r="L253" i="1"/>
  <c r="K253" i="1"/>
  <c r="J253" i="1"/>
  <c r="I253" i="1"/>
  <c r="H253" i="1"/>
  <c r="G253" i="1"/>
  <c r="F253" i="1"/>
  <c r="E253" i="1"/>
  <c r="D253" i="1"/>
  <c r="O251" i="1"/>
  <c r="N251" i="1"/>
  <c r="M251" i="1"/>
  <c r="L251" i="1"/>
  <c r="K251" i="1"/>
  <c r="J251" i="1"/>
  <c r="I251" i="1"/>
  <c r="H251" i="1"/>
  <c r="G251" i="1"/>
  <c r="F251" i="1"/>
  <c r="E251" i="1"/>
  <c r="D251" i="1"/>
  <c r="E249" i="1"/>
  <c r="F249" i="1"/>
  <c r="G249" i="1"/>
  <c r="H249" i="1"/>
  <c r="I249" i="1"/>
  <c r="J249" i="1"/>
  <c r="K249" i="1"/>
  <c r="L249" i="1"/>
  <c r="M249" i="1"/>
  <c r="N249" i="1"/>
  <c r="O249" i="1"/>
  <c r="D249" i="1"/>
  <c r="E247" i="1"/>
  <c r="F247" i="1"/>
  <c r="G247" i="1"/>
  <c r="H247" i="1"/>
  <c r="I247" i="1"/>
  <c r="J247" i="1"/>
  <c r="K247" i="1"/>
  <c r="L247" i="1"/>
  <c r="M247" i="1"/>
  <c r="N247" i="1"/>
  <c r="O247" i="1"/>
  <c r="D247" i="1"/>
  <c r="E245" i="1"/>
  <c r="F245" i="1"/>
  <c r="G245" i="1"/>
  <c r="H245" i="1"/>
  <c r="I245" i="1"/>
  <c r="J245" i="1"/>
  <c r="K245" i="1"/>
  <c r="L245" i="1"/>
  <c r="M245" i="1"/>
  <c r="N245" i="1"/>
  <c r="O245" i="1"/>
  <c r="D245" i="1"/>
  <c r="E243" i="1"/>
  <c r="F243" i="1"/>
  <c r="G243" i="1"/>
  <c r="H243" i="1"/>
  <c r="I243" i="1"/>
  <c r="J243" i="1"/>
  <c r="K243" i="1"/>
  <c r="L243" i="1"/>
  <c r="M243" i="1"/>
  <c r="N243" i="1"/>
  <c r="O243" i="1"/>
  <c r="D243" i="1"/>
  <c r="E241" i="1"/>
  <c r="F241" i="1"/>
  <c r="G241" i="1"/>
  <c r="H241" i="1"/>
  <c r="I241" i="1"/>
  <c r="J241" i="1"/>
  <c r="K241" i="1"/>
  <c r="L241" i="1"/>
  <c r="M241" i="1"/>
  <c r="N241" i="1"/>
  <c r="O241" i="1"/>
  <c r="D241" i="1"/>
  <c r="E239" i="1"/>
  <c r="F239" i="1"/>
  <c r="G239" i="1"/>
  <c r="H239" i="1"/>
  <c r="I239" i="1"/>
  <c r="J239" i="1"/>
  <c r="K239" i="1"/>
  <c r="L239" i="1"/>
  <c r="M239" i="1"/>
  <c r="N239" i="1"/>
  <c r="O239" i="1"/>
  <c r="D239" i="1"/>
  <c r="E237" i="1"/>
  <c r="F237" i="1"/>
  <c r="G237" i="1"/>
  <c r="H237" i="1"/>
  <c r="I237" i="1"/>
  <c r="J237" i="1"/>
  <c r="K237" i="1"/>
  <c r="L237" i="1"/>
  <c r="M237" i="1"/>
  <c r="N237" i="1"/>
  <c r="O237" i="1"/>
  <c r="D237" i="1"/>
  <c r="E235" i="1"/>
  <c r="F235" i="1"/>
  <c r="G235" i="1"/>
  <c r="H235" i="1"/>
  <c r="I235" i="1"/>
  <c r="J235" i="1"/>
  <c r="K235" i="1"/>
  <c r="L235" i="1"/>
  <c r="M235" i="1"/>
  <c r="N235" i="1"/>
  <c r="O235" i="1"/>
  <c r="D235" i="1"/>
  <c r="E233" i="1"/>
  <c r="F233" i="1"/>
  <c r="G233" i="1"/>
  <c r="H233" i="1"/>
  <c r="I233" i="1"/>
  <c r="J233" i="1"/>
  <c r="K233" i="1"/>
  <c r="L233" i="1"/>
  <c r="M233" i="1"/>
  <c r="N233" i="1"/>
  <c r="O233" i="1"/>
  <c r="D233" i="1"/>
  <c r="E231" i="1"/>
  <c r="F231" i="1"/>
  <c r="G231" i="1"/>
  <c r="H231" i="1"/>
  <c r="I231" i="1"/>
  <c r="J231" i="1"/>
  <c r="K231" i="1"/>
  <c r="L231" i="1"/>
  <c r="M231" i="1"/>
  <c r="N231" i="1"/>
  <c r="O231" i="1"/>
  <c r="D231" i="1"/>
  <c r="E229" i="1"/>
  <c r="F229" i="1"/>
  <c r="G229" i="1"/>
  <c r="H229" i="1"/>
  <c r="I229" i="1"/>
  <c r="J229" i="1"/>
  <c r="K229" i="1"/>
  <c r="L229" i="1"/>
  <c r="M229" i="1"/>
  <c r="N229" i="1"/>
  <c r="O229" i="1"/>
  <c r="D229" i="1"/>
  <c r="E226" i="1"/>
  <c r="E227" i="1" s="1"/>
  <c r="F226" i="1"/>
  <c r="F227" i="1" s="1"/>
  <c r="G226" i="1"/>
  <c r="H226" i="1"/>
  <c r="I226" i="1"/>
  <c r="I227" i="1" s="1"/>
  <c r="J226" i="1"/>
  <c r="J227" i="1" s="1"/>
  <c r="K226" i="1"/>
  <c r="L226" i="1"/>
  <c r="M226" i="1"/>
  <c r="M227" i="1" s="1"/>
  <c r="N226" i="1"/>
  <c r="N227" i="1" s="1"/>
  <c r="O226" i="1"/>
  <c r="D226" i="1"/>
  <c r="E224" i="1"/>
  <c r="F224" i="1"/>
  <c r="G224" i="1"/>
  <c r="H224" i="1"/>
  <c r="I224" i="1"/>
  <c r="J224" i="1"/>
  <c r="K224" i="1"/>
  <c r="L224" i="1"/>
  <c r="M224" i="1"/>
  <c r="N224" i="1"/>
  <c r="O224" i="1"/>
  <c r="D224" i="1"/>
  <c r="E222" i="1"/>
  <c r="F222" i="1"/>
  <c r="G222" i="1"/>
  <c r="H222" i="1"/>
  <c r="I222" i="1"/>
  <c r="J222" i="1"/>
  <c r="K222" i="1"/>
  <c r="L222" i="1"/>
  <c r="M222" i="1"/>
  <c r="N222" i="1"/>
  <c r="O222" i="1"/>
  <c r="D222" i="1"/>
  <c r="E220" i="1"/>
  <c r="F220" i="1"/>
  <c r="G220" i="1"/>
  <c r="H220" i="1"/>
  <c r="I220" i="1"/>
  <c r="J220" i="1"/>
  <c r="K220" i="1"/>
  <c r="L220" i="1"/>
  <c r="M220" i="1"/>
  <c r="N220" i="1"/>
  <c r="O220" i="1"/>
  <c r="D220" i="1"/>
  <c r="E217" i="1"/>
  <c r="F217" i="1"/>
  <c r="G217" i="1"/>
  <c r="H217" i="1"/>
  <c r="I217" i="1"/>
  <c r="J217" i="1"/>
  <c r="K217" i="1"/>
  <c r="L217" i="1"/>
  <c r="M217" i="1"/>
  <c r="N217" i="1"/>
  <c r="O217" i="1"/>
  <c r="D217" i="1"/>
  <c r="E215" i="1"/>
  <c r="F215" i="1"/>
  <c r="G215" i="1"/>
  <c r="H215" i="1"/>
  <c r="I215" i="1"/>
  <c r="J215" i="1"/>
  <c r="K215" i="1"/>
  <c r="L215" i="1"/>
  <c r="M215" i="1"/>
  <c r="N215" i="1"/>
  <c r="O215" i="1"/>
  <c r="D215" i="1"/>
  <c r="E213" i="1"/>
  <c r="F213" i="1"/>
  <c r="G213" i="1"/>
  <c r="H213" i="1"/>
  <c r="I213" i="1"/>
  <c r="J213" i="1"/>
  <c r="K213" i="1"/>
  <c r="L213" i="1"/>
  <c r="M213" i="1"/>
  <c r="N213" i="1"/>
  <c r="O213" i="1"/>
  <c r="D213" i="1"/>
  <c r="E211" i="1"/>
  <c r="F211" i="1"/>
  <c r="G211" i="1"/>
  <c r="H211" i="1"/>
  <c r="I211" i="1"/>
  <c r="J211" i="1"/>
  <c r="K211" i="1"/>
  <c r="L211" i="1"/>
  <c r="M211" i="1"/>
  <c r="N211" i="1"/>
  <c r="O211" i="1"/>
  <c r="D211" i="1"/>
  <c r="E209" i="1"/>
  <c r="F209" i="1"/>
  <c r="G209" i="1"/>
  <c r="H209" i="1"/>
  <c r="I209" i="1"/>
  <c r="J209" i="1"/>
  <c r="K209" i="1"/>
  <c r="L209" i="1"/>
  <c r="M209" i="1"/>
  <c r="N209" i="1"/>
  <c r="O209" i="1"/>
  <c r="D209" i="1"/>
  <c r="D207" i="1"/>
  <c r="E205" i="1"/>
  <c r="F205" i="1"/>
  <c r="G205" i="1"/>
  <c r="H205" i="1"/>
  <c r="I205" i="1"/>
  <c r="J205" i="1"/>
  <c r="K205" i="1"/>
  <c r="L205" i="1"/>
  <c r="M205" i="1"/>
  <c r="N205" i="1"/>
  <c r="O205" i="1"/>
  <c r="D205" i="1"/>
  <c r="O202" i="1"/>
  <c r="N202" i="1"/>
  <c r="M202" i="1"/>
  <c r="L202" i="1"/>
  <c r="K202" i="1"/>
  <c r="J202" i="1"/>
  <c r="I202" i="1"/>
  <c r="H202" i="1"/>
  <c r="G202" i="1"/>
  <c r="F202" i="1"/>
  <c r="E202" i="1"/>
  <c r="D202" i="1"/>
  <c r="E199" i="1"/>
  <c r="F199" i="1"/>
  <c r="G199" i="1"/>
  <c r="H199" i="1"/>
  <c r="I199" i="1"/>
  <c r="J199" i="1"/>
  <c r="K199" i="1"/>
  <c r="L199" i="1"/>
  <c r="M199" i="1"/>
  <c r="N199" i="1"/>
  <c r="O199" i="1"/>
  <c r="D199" i="1"/>
  <c r="E197" i="1"/>
  <c r="F197" i="1"/>
  <c r="G197" i="1"/>
  <c r="H197" i="1"/>
  <c r="I197" i="1"/>
  <c r="J197" i="1"/>
  <c r="K197" i="1"/>
  <c r="L197" i="1"/>
  <c r="M197" i="1"/>
  <c r="N197" i="1"/>
  <c r="O197" i="1"/>
  <c r="D197" i="1"/>
  <c r="E195" i="1"/>
  <c r="F195" i="1"/>
  <c r="G195" i="1"/>
  <c r="H195" i="1"/>
  <c r="I195" i="1"/>
  <c r="J195" i="1"/>
  <c r="K195" i="1"/>
  <c r="L195" i="1"/>
  <c r="M195" i="1"/>
  <c r="N195" i="1"/>
  <c r="O195" i="1"/>
  <c r="D195" i="1"/>
  <c r="E193" i="1"/>
  <c r="F193" i="1"/>
  <c r="G193" i="1"/>
  <c r="H193" i="1"/>
  <c r="I193" i="1"/>
  <c r="J193" i="1"/>
  <c r="K193" i="1"/>
  <c r="L193" i="1"/>
  <c r="M193" i="1"/>
  <c r="N193" i="1"/>
  <c r="O193" i="1"/>
  <c r="D193" i="1"/>
  <c r="E191" i="1"/>
  <c r="F191" i="1"/>
  <c r="G191" i="1"/>
  <c r="H191" i="1"/>
  <c r="I191" i="1"/>
  <c r="J191" i="1"/>
  <c r="K191" i="1"/>
  <c r="L191" i="1"/>
  <c r="M191" i="1"/>
  <c r="N191" i="1"/>
  <c r="O191" i="1"/>
  <c r="D191" i="1"/>
  <c r="E189" i="1"/>
  <c r="F189" i="1"/>
  <c r="G189" i="1"/>
  <c r="H189" i="1"/>
  <c r="I189" i="1"/>
  <c r="J189" i="1"/>
  <c r="K189" i="1"/>
  <c r="L189" i="1"/>
  <c r="M189" i="1"/>
  <c r="N189" i="1"/>
  <c r="O189" i="1"/>
  <c r="D189" i="1"/>
  <c r="E186" i="1"/>
  <c r="F186" i="1"/>
  <c r="G186" i="1"/>
  <c r="H186" i="1"/>
  <c r="I186" i="1"/>
  <c r="J186" i="1"/>
  <c r="K186" i="1"/>
  <c r="L186" i="1"/>
  <c r="M186" i="1"/>
  <c r="N186" i="1"/>
  <c r="O186" i="1"/>
  <c r="D186" i="1"/>
  <c r="E184" i="1"/>
  <c r="F184" i="1"/>
  <c r="G184" i="1"/>
  <c r="H184" i="1"/>
  <c r="I184" i="1"/>
  <c r="J184" i="1"/>
  <c r="K184" i="1"/>
  <c r="L184" i="1"/>
  <c r="M184" i="1"/>
  <c r="N184" i="1"/>
  <c r="O184" i="1"/>
  <c r="D184" i="1"/>
  <c r="E182" i="1"/>
  <c r="F182" i="1"/>
  <c r="G182" i="1"/>
  <c r="H182" i="1"/>
  <c r="I182" i="1"/>
  <c r="J182" i="1"/>
  <c r="K182" i="1"/>
  <c r="L182" i="1"/>
  <c r="M182" i="1"/>
  <c r="N182" i="1"/>
  <c r="O182" i="1"/>
  <c r="D182" i="1"/>
  <c r="E179" i="1"/>
  <c r="F179" i="1"/>
  <c r="G179" i="1"/>
  <c r="H179" i="1"/>
  <c r="I179" i="1"/>
  <c r="J179" i="1"/>
  <c r="K179" i="1"/>
  <c r="L179" i="1"/>
  <c r="M179" i="1"/>
  <c r="N179" i="1"/>
  <c r="O179" i="1"/>
  <c r="D179" i="1"/>
  <c r="E177" i="1"/>
  <c r="F177" i="1"/>
  <c r="G177" i="1"/>
  <c r="H177" i="1"/>
  <c r="I177" i="1"/>
  <c r="J177" i="1"/>
  <c r="K177" i="1"/>
  <c r="L177" i="1"/>
  <c r="M177" i="1"/>
  <c r="N177" i="1"/>
  <c r="O177" i="1"/>
  <c r="D177" i="1"/>
  <c r="E175" i="1"/>
  <c r="F175" i="1"/>
  <c r="G175" i="1"/>
  <c r="H175" i="1"/>
  <c r="I175" i="1"/>
  <c r="J175" i="1"/>
  <c r="K175" i="1"/>
  <c r="L175" i="1"/>
  <c r="M175" i="1"/>
  <c r="N175" i="1"/>
  <c r="O175" i="1"/>
  <c r="D175" i="1"/>
  <c r="E173" i="1"/>
  <c r="F173" i="1"/>
  <c r="G173" i="1"/>
  <c r="H173" i="1"/>
  <c r="I173" i="1"/>
  <c r="J173" i="1"/>
  <c r="K173" i="1"/>
  <c r="L173" i="1"/>
  <c r="M173" i="1"/>
  <c r="N173" i="1"/>
  <c r="O173" i="1"/>
  <c r="D173" i="1"/>
  <c r="E171" i="1"/>
  <c r="F171" i="1"/>
  <c r="G171" i="1"/>
  <c r="H171" i="1"/>
  <c r="I171" i="1"/>
  <c r="J171" i="1"/>
  <c r="K171" i="1"/>
  <c r="L171" i="1"/>
  <c r="M171" i="1"/>
  <c r="N171" i="1"/>
  <c r="O171" i="1"/>
  <c r="D171" i="1"/>
  <c r="E169" i="1"/>
  <c r="F169" i="1"/>
  <c r="G169" i="1"/>
  <c r="H169" i="1"/>
  <c r="I169" i="1"/>
  <c r="J169" i="1"/>
  <c r="K169" i="1"/>
  <c r="L169" i="1"/>
  <c r="M169" i="1"/>
  <c r="N169" i="1"/>
  <c r="O169" i="1"/>
  <c r="D169" i="1"/>
  <c r="E165" i="1"/>
  <c r="F165" i="1"/>
  <c r="G165" i="1"/>
  <c r="H165" i="1"/>
  <c r="I165" i="1"/>
  <c r="J165" i="1"/>
  <c r="K165" i="1"/>
  <c r="L165" i="1"/>
  <c r="M165" i="1"/>
  <c r="N165" i="1"/>
  <c r="O165" i="1"/>
  <c r="D165" i="1"/>
  <c r="E163" i="1"/>
  <c r="F163" i="1"/>
  <c r="G163" i="1"/>
  <c r="H163" i="1"/>
  <c r="I163" i="1"/>
  <c r="J163" i="1"/>
  <c r="K163" i="1"/>
  <c r="L163" i="1"/>
  <c r="M163" i="1"/>
  <c r="N163" i="1"/>
  <c r="O163" i="1"/>
  <c r="D163" i="1"/>
  <c r="E161" i="1"/>
  <c r="F161" i="1"/>
  <c r="G161" i="1"/>
  <c r="H161" i="1"/>
  <c r="I161" i="1"/>
  <c r="J161" i="1"/>
  <c r="K161" i="1"/>
  <c r="L161" i="1"/>
  <c r="M161" i="1"/>
  <c r="N161" i="1"/>
  <c r="O161" i="1"/>
  <c r="D161" i="1"/>
  <c r="E159" i="1"/>
  <c r="F159" i="1"/>
  <c r="G159" i="1"/>
  <c r="H159" i="1"/>
  <c r="I159" i="1"/>
  <c r="J159" i="1"/>
  <c r="K159" i="1"/>
  <c r="L159" i="1"/>
  <c r="M159" i="1"/>
  <c r="N159" i="1"/>
  <c r="O159" i="1"/>
  <c r="D159" i="1"/>
  <c r="E157" i="1"/>
  <c r="F157" i="1"/>
  <c r="G157" i="1"/>
  <c r="H157" i="1"/>
  <c r="I157" i="1"/>
  <c r="J157" i="1"/>
  <c r="K157" i="1"/>
  <c r="L157" i="1"/>
  <c r="M157" i="1"/>
  <c r="N157" i="1"/>
  <c r="O157" i="1"/>
  <c r="D157" i="1"/>
  <c r="E155" i="1"/>
  <c r="F155" i="1"/>
  <c r="G155" i="1"/>
  <c r="H155" i="1"/>
  <c r="I155" i="1"/>
  <c r="J155" i="1"/>
  <c r="K155" i="1"/>
  <c r="L155" i="1"/>
  <c r="M155" i="1"/>
  <c r="N155" i="1"/>
  <c r="O155" i="1"/>
  <c r="D155" i="1"/>
  <c r="E153" i="1"/>
  <c r="F153" i="1"/>
  <c r="G153" i="1"/>
  <c r="H153" i="1"/>
  <c r="I153" i="1"/>
  <c r="J153" i="1"/>
  <c r="K153" i="1"/>
  <c r="L153" i="1"/>
  <c r="M153" i="1"/>
  <c r="N153" i="1"/>
  <c r="O153" i="1"/>
  <c r="D153" i="1"/>
  <c r="E151" i="1"/>
  <c r="F151" i="1"/>
  <c r="G151" i="1"/>
  <c r="H151" i="1"/>
  <c r="I151" i="1"/>
  <c r="J151" i="1"/>
  <c r="K151" i="1"/>
  <c r="L151" i="1"/>
  <c r="M151" i="1"/>
  <c r="N151" i="1"/>
  <c r="O151" i="1"/>
  <c r="D151" i="1"/>
  <c r="E149" i="1"/>
  <c r="F149" i="1"/>
  <c r="G149" i="1"/>
  <c r="H149" i="1"/>
  <c r="I149" i="1"/>
  <c r="J149" i="1"/>
  <c r="K149" i="1"/>
  <c r="L149" i="1"/>
  <c r="M149" i="1"/>
  <c r="N149" i="1"/>
  <c r="O149" i="1"/>
  <c r="D149" i="1"/>
  <c r="E147" i="1"/>
  <c r="F147" i="1"/>
  <c r="G147" i="1"/>
  <c r="H147" i="1"/>
  <c r="I147" i="1"/>
  <c r="J147" i="1"/>
  <c r="K147" i="1"/>
  <c r="L147" i="1"/>
  <c r="M147" i="1"/>
  <c r="N147" i="1"/>
  <c r="O147" i="1"/>
  <c r="D147" i="1"/>
  <c r="E145" i="1"/>
  <c r="F145" i="1"/>
  <c r="G145" i="1"/>
  <c r="H145" i="1"/>
  <c r="I145" i="1"/>
  <c r="J145" i="1"/>
  <c r="K145" i="1"/>
  <c r="L145" i="1"/>
  <c r="M145" i="1"/>
  <c r="N145" i="1"/>
  <c r="O145" i="1"/>
  <c r="D145" i="1"/>
  <c r="E140" i="1"/>
  <c r="E203" i="1" s="1"/>
  <c r="F140" i="1"/>
  <c r="F203" i="1" s="1"/>
  <c r="G140" i="1"/>
  <c r="H140" i="1"/>
  <c r="I140" i="1"/>
  <c r="J140" i="1"/>
  <c r="K140" i="1"/>
  <c r="L140" i="1"/>
  <c r="L203" i="1" s="1"/>
  <c r="M140" i="1"/>
  <c r="N140" i="1"/>
  <c r="O140" i="1"/>
  <c r="D140" i="1"/>
  <c r="D203" i="1" s="1"/>
  <c r="E143" i="1"/>
  <c r="F143" i="1"/>
  <c r="G143" i="1"/>
  <c r="H143" i="1"/>
  <c r="I143" i="1"/>
  <c r="J143" i="1"/>
  <c r="K143" i="1"/>
  <c r="L143" i="1"/>
  <c r="M143" i="1"/>
  <c r="N143" i="1"/>
  <c r="O143" i="1"/>
  <c r="D143" i="1"/>
  <c r="E136" i="1"/>
  <c r="E137" i="1" s="1"/>
  <c r="F136" i="1"/>
  <c r="G136" i="1"/>
  <c r="G137" i="1" s="1"/>
  <c r="H136" i="1"/>
  <c r="H137" i="1" s="1"/>
  <c r="I136" i="1"/>
  <c r="I137" i="1" s="1"/>
  <c r="J136" i="1"/>
  <c r="K136" i="1"/>
  <c r="K137" i="1" s="1"/>
  <c r="L136" i="1"/>
  <c r="L137" i="1" s="1"/>
  <c r="M136" i="1"/>
  <c r="M137" i="1" s="1"/>
  <c r="N136" i="1"/>
  <c r="O136" i="1"/>
  <c r="O137" i="1" s="1"/>
  <c r="D136" i="1"/>
  <c r="D137" i="1" s="1"/>
  <c r="E134" i="1"/>
  <c r="F134" i="1"/>
  <c r="G134" i="1"/>
  <c r="H134" i="1"/>
  <c r="I134" i="1"/>
  <c r="J134" i="1"/>
  <c r="K134" i="1"/>
  <c r="L134" i="1"/>
  <c r="M134" i="1"/>
  <c r="N134" i="1"/>
  <c r="O134" i="1"/>
  <c r="D134" i="1"/>
  <c r="E132" i="1"/>
  <c r="F132" i="1"/>
  <c r="G132" i="1"/>
  <c r="H132" i="1"/>
  <c r="I132" i="1"/>
  <c r="J132" i="1"/>
  <c r="K132" i="1"/>
  <c r="L132" i="1"/>
  <c r="M132" i="1"/>
  <c r="N132" i="1"/>
  <c r="O132" i="1"/>
  <c r="D132" i="1"/>
  <c r="E130" i="1"/>
  <c r="F130" i="1"/>
  <c r="G130" i="1"/>
  <c r="H130" i="1"/>
  <c r="I130" i="1"/>
  <c r="J130" i="1"/>
  <c r="K130" i="1"/>
  <c r="L130" i="1"/>
  <c r="M130" i="1"/>
  <c r="N130" i="1"/>
  <c r="O130" i="1"/>
  <c r="D130" i="1"/>
  <c r="E128" i="1"/>
  <c r="F128" i="1"/>
  <c r="G128" i="1"/>
  <c r="H128" i="1"/>
  <c r="I128" i="1"/>
  <c r="J128" i="1"/>
  <c r="K128" i="1"/>
  <c r="L128" i="1"/>
  <c r="M128" i="1"/>
  <c r="N128" i="1"/>
  <c r="O128" i="1"/>
  <c r="D128" i="1"/>
  <c r="E126" i="1"/>
  <c r="F126" i="1"/>
  <c r="G126" i="1"/>
  <c r="H126" i="1"/>
  <c r="I126" i="1"/>
  <c r="J126" i="1"/>
  <c r="K126" i="1"/>
  <c r="L126" i="1"/>
  <c r="M126" i="1"/>
  <c r="N126" i="1"/>
  <c r="O126" i="1"/>
  <c r="D126" i="1"/>
  <c r="E124" i="1"/>
  <c r="F124" i="1"/>
  <c r="G124" i="1"/>
  <c r="H124" i="1"/>
  <c r="I124" i="1"/>
  <c r="J124" i="1"/>
  <c r="K124" i="1"/>
  <c r="L124" i="1"/>
  <c r="M124" i="1"/>
  <c r="N124" i="1"/>
  <c r="O124" i="1"/>
  <c r="D124" i="1"/>
  <c r="E122" i="1"/>
  <c r="F122" i="1"/>
  <c r="G122" i="1"/>
  <c r="H122" i="1"/>
  <c r="I122" i="1"/>
  <c r="J122" i="1"/>
  <c r="K122" i="1"/>
  <c r="L122" i="1"/>
  <c r="M122" i="1"/>
  <c r="N122" i="1"/>
  <c r="O122" i="1"/>
  <c r="D122" i="1"/>
  <c r="E119" i="1"/>
  <c r="E120" i="1" s="1"/>
  <c r="F119" i="1"/>
  <c r="F120" i="1" s="1"/>
  <c r="G119" i="1"/>
  <c r="G120" i="1" s="1"/>
  <c r="H119" i="1"/>
  <c r="H120" i="1" s="1"/>
  <c r="I119" i="1"/>
  <c r="I120" i="1" s="1"/>
  <c r="J119" i="1"/>
  <c r="J120" i="1" s="1"/>
  <c r="K119" i="1"/>
  <c r="K120" i="1" s="1"/>
  <c r="L119" i="1"/>
  <c r="L120" i="1" s="1"/>
  <c r="M119" i="1"/>
  <c r="M120" i="1" s="1"/>
  <c r="N119" i="1"/>
  <c r="N120" i="1" s="1"/>
  <c r="O119" i="1"/>
  <c r="O120" i="1" s="1"/>
  <c r="D119" i="1"/>
  <c r="D120" i="1" s="1"/>
  <c r="E117" i="1"/>
  <c r="F117" i="1"/>
  <c r="G117" i="1"/>
  <c r="H117" i="1"/>
  <c r="I117" i="1"/>
  <c r="J117" i="1"/>
  <c r="K117" i="1"/>
  <c r="L117" i="1"/>
  <c r="M117" i="1"/>
  <c r="N117" i="1"/>
  <c r="O117" i="1"/>
  <c r="D117" i="1"/>
  <c r="E115" i="1"/>
  <c r="F115" i="1"/>
  <c r="G115" i="1"/>
  <c r="H115" i="1"/>
  <c r="I115" i="1"/>
  <c r="J115" i="1"/>
  <c r="K115" i="1"/>
  <c r="L115" i="1"/>
  <c r="M115" i="1"/>
  <c r="N115" i="1"/>
  <c r="O115" i="1"/>
  <c r="D115" i="1"/>
  <c r="E113" i="1"/>
  <c r="F113" i="1"/>
  <c r="G113" i="1"/>
  <c r="H113" i="1"/>
  <c r="I113" i="1"/>
  <c r="J113" i="1"/>
  <c r="K113" i="1"/>
  <c r="L113" i="1"/>
  <c r="M113" i="1"/>
  <c r="N113" i="1"/>
  <c r="O113" i="1"/>
  <c r="D113" i="1"/>
  <c r="E111" i="1"/>
  <c r="F111" i="1"/>
  <c r="G111" i="1"/>
  <c r="H111" i="1"/>
  <c r="I111" i="1"/>
  <c r="J111" i="1"/>
  <c r="K111" i="1"/>
  <c r="L111" i="1"/>
  <c r="M111" i="1"/>
  <c r="N111" i="1"/>
  <c r="O111" i="1"/>
  <c r="D111" i="1"/>
  <c r="E109" i="1"/>
  <c r="F109" i="1"/>
  <c r="G109" i="1"/>
  <c r="H109" i="1"/>
  <c r="I109" i="1"/>
  <c r="J109" i="1"/>
  <c r="K109" i="1"/>
  <c r="L109" i="1"/>
  <c r="M109" i="1"/>
  <c r="N109" i="1"/>
  <c r="O109" i="1"/>
  <c r="D109" i="1"/>
  <c r="E105" i="1"/>
  <c r="F105" i="1"/>
  <c r="G105" i="1"/>
  <c r="H105" i="1"/>
  <c r="I105" i="1"/>
  <c r="J105" i="1"/>
  <c r="K105" i="1"/>
  <c r="L105" i="1"/>
  <c r="M105" i="1"/>
  <c r="N105" i="1"/>
  <c r="O105" i="1"/>
  <c r="D105" i="1"/>
  <c r="E102" i="1"/>
  <c r="F102" i="1"/>
  <c r="G102" i="1"/>
  <c r="H102" i="1"/>
  <c r="I102" i="1"/>
  <c r="J102" i="1"/>
  <c r="K102" i="1"/>
  <c r="L102" i="1"/>
  <c r="M102" i="1"/>
  <c r="N102" i="1"/>
  <c r="O102" i="1"/>
  <c r="D102" i="1"/>
  <c r="E100" i="1"/>
  <c r="F100" i="1"/>
  <c r="G100" i="1"/>
  <c r="H100" i="1"/>
  <c r="I100" i="1"/>
  <c r="J100" i="1"/>
  <c r="K100" i="1"/>
  <c r="L100" i="1"/>
  <c r="M100" i="1"/>
  <c r="N100" i="1"/>
  <c r="O100" i="1"/>
  <c r="D100" i="1"/>
  <c r="E98" i="1"/>
  <c r="F98" i="1"/>
  <c r="G98" i="1"/>
  <c r="H98" i="1"/>
  <c r="I98" i="1"/>
  <c r="J98" i="1"/>
  <c r="K98" i="1"/>
  <c r="L98" i="1"/>
  <c r="M98" i="1"/>
  <c r="N98" i="1"/>
  <c r="O98" i="1"/>
  <c r="D98" i="1"/>
  <c r="E96" i="1"/>
  <c r="F96" i="1"/>
  <c r="G96" i="1"/>
  <c r="H96" i="1"/>
  <c r="I96" i="1"/>
  <c r="J96" i="1"/>
  <c r="K96" i="1"/>
  <c r="L96" i="1"/>
  <c r="M96" i="1"/>
  <c r="N96" i="1"/>
  <c r="O96" i="1"/>
  <c r="D96" i="1"/>
  <c r="E93" i="1"/>
  <c r="F93" i="1"/>
  <c r="G93" i="1"/>
  <c r="H93" i="1"/>
  <c r="I93" i="1"/>
  <c r="J93" i="1"/>
  <c r="K93" i="1"/>
  <c r="L93" i="1"/>
  <c r="M93" i="1"/>
  <c r="N93" i="1"/>
  <c r="O93" i="1"/>
  <c r="D93" i="1"/>
  <c r="E91" i="1"/>
  <c r="F91" i="1"/>
  <c r="G91" i="1"/>
  <c r="H91" i="1"/>
  <c r="I91" i="1"/>
  <c r="J91" i="1"/>
  <c r="K91" i="1"/>
  <c r="L91" i="1"/>
  <c r="M91" i="1"/>
  <c r="N91" i="1"/>
  <c r="O91" i="1"/>
  <c r="D91" i="1"/>
  <c r="E88" i="1"/>
  <c r="F88" i="1"/>
  <c r="G88" i="1"/>
  <c r="H88" i="1"/>
  <c r="I88" i="1"/>
  <c r="J88" i="1"/>
  <c r="K88" i="1"/>
  <c r="L88" i="1"/>
  <c r="M88" i="1"/>
  <c r="N88" i="1"/>
  <c r="O88" i="1"/>
  <c r="D88" i="1"/>
  <c r="E86" i="1"/>
  <c r="F86" i="1"/>
  <c r="G86" i="1"/>
  <c r="H86" i="1"/>
  <c r="I86" i="1"/>
  <c r="J86" i="1"/>
  <c r="K86" i="1"/>
  <c r="L86" i="1"/>
  <c r="M86" i="1"/>
  <c r="N86" i="1"/>
  <c r="O86" i="1"/>
  <c r="D86" i="1"/>
  <c r="E83" i="1"/>
  <c r="F83" i="1"/>
  <c r="G83" i="1"/>
  <c r="H83" i="1"/>
  <c r="I83" i="1"/>
  <c r="J83" i="1"/>
  <c r="K83" i="1"/>
  <c r="L83" i="1"/>
  <c r="M83" i="1"/>
  <c r="N83" i="1"/>
  <c r="O83" i="1"/>
  <c r="D83" i="1"/>
  <c r="E81" i="1"/>
  <c r="F81" i="1"/>
  <c r="G81" i="1"/>
  <c r="H81" i="1"/>
  <c r="I81" i="1"/>
  <c r="J81" i="1"/>
  <c r="K81" i="1"/>
  <c r="L81" i="1"/>
  <c r="M81" i="1"/>
  <c r="N81" i="1"/>
  <c r="O81" i="1"/>
  <c r="D81" i="1"/>
  <c r="E78" i="1"/>
  <c r="F78" i="1"/>
  <c r="G78" i="1"/>
  <c r="H78" i="1"/>
  <c r="I78" i="1"/>
  <c r="J78" i="1"/>
  <c r="K78" i="1"/>
  <c r="L78" i="1"/>
  <c r="M78" i="1"/>
  <c r="N78" i="1"/>
  <c r="O78" i="1"/>
  <c r="D78" i="1"/>
  <c r="E76" i="1"/>
  <c r="F76" i="1"/>
  <c r="G76" i="1"/>
  <c r="H76" i="1"/>
  <c r="I76" i="1"/>
  <c r="J76" i="1"/>
  <c r="K76" i="1"/>
  <c r="L76" i="1"/>
  <c r="M76" i="1"/>
  <c r="N76" i="1"/>
  <c r="O76" i="1"/>
  <c r="D76" i="1"/>
  <c r="E74" i="1"/>
  <c r="F74" i="1"/>
  <c r="G74" i="1"/>
  <c r="H74" i="1"/>
  <c r="I74" i="1"/>
  <c r="J74" i="1"/>
  <c r="K74" i="1"/>
  <c r="L74" i="1"/>
  <c r="M74" i="1"/>
  <c r="N74" i="1"/>
  <c r="O74" i="1"/>
  <c r="D74" i="1"/>
  <c r="E72" i="1"/>
  <c r="F72" i="1"/>
  <c r="G72" i="1"/>
  <c r="H72" i="1"/>
  <c r="I72" i="1"/>
  <c r="J72" i="1"/>
  <c r="K72" i="1"/>
  <c r="L72" i="1"/>
  <c r="M72" i="1"/>
  <c r="N72" i="1"/>
  <c r="O72" i="1"/>
  <c r="D72" i="1"/>
  <c r="E69" i="1"/>
  <c r="F69" i="1"/>
  <c r="G69" i="1"/>
  <c r="H69" i="1"/>
  <c r="I69" i="1"/>
  <c r="J69" i="1"/>
  <c r="K69" i="1"/>
  <c r="L69" i="1"/>
  <c r="M69" i="1"/>
  <c r="N69" i="1"/>
  <c r="O69" i="1"/>
  <c r="D69" i="1"/>
  <c r="E67" i="1"/>
  <c r="F67" i="1"/>
  <c r="G67" i="1"/>
  <c r="H67" i="1"/>
  <c r="I67" i="1"/>
  <c r="J67" i="1"/>
  <c r="K67" i="1"/>
  <c r="L67" i="1"/>
  <c r="M67" i="1"/>
  <c r="N67" i="1"/>
  <c r="O67" i="1"/>
  <c r="D67" i="1"/>
  <c r="E65" i="1"/>
  <c r="F65" i="1"/>
  <c r="G65" i="1"/>
  <c r="H65" i="1"/>
  <c r="I65" i="1"/>
  <c r="J65" i="1"/>
  <c r="K65" i="1"/>
  <c r="L65" i="1"/>
  <c r="M65" i="1"/>
  <c r="N65" i="1"/>
  <c r="O65" i="1"/>
  <c r="D65" i="1"/>
  <c r="E63" i="1"/>
  <c r="F63" i="1"/>
  <c r="G63" i="1"/>
  <c r="H63" i="1"/>
  <c r="I63" i="1"/>
  <c r="J63" i="1"/>
  <c r="K63" i="1"/>
  <c r="L63" i="1"/>
  <c r="M63" i="1"/>
  <c r="N63" i="1"/>
  <c r="O63" i="1"/>
  <c r="D63" i="1"/>
  <c r="E61" i="1"/>
  <c r="F61" i="1"/>
  <c r="G61" i="1"/>
  <c r="H61" i="1"/>
  <c r="I61" i="1"/>
  <c r="J61" i="1"/>
  <c r="K61" i="1"/>
  <c r="L61" i="1"/>
  <c r="M61" i="1"/>
  <c r="N61" i="1"/>
  <c r="O61" i="1"/>
  <c r="D61" i="1"/>
  <c r="E59" i="1"/>
  <c r="F59" i="1"/>
  <c r="G59" i="1"/>
  <c r="H59" i="1"/>
  <c r="I59" i="1"/>
  <c r="J59" i="1"/>
  <c r="K59" i="1"/>
  <c r="L59" i="1"/>
  <c r="M59" i="1"/>
  <c r="N59" i="1"/>
  <c r="O59" i="1"/>
  <c r="D59" i="1"/>
  <c r="E57" i="1"/>
  <c r="F57" i="1"/>
  <c r="G57" i="1"/>
  <c r="H57" i="1"/>
  <c r="I57" i="1"/>
  <c r="J57" i="1"/>
  <c r="K57" i="1"/>
  <c r="L57" i="1"/>
  <c r="M57" i="1"/>
  <c r="N57" i="1"/>
  <c r="O57" i="1"/>
  <c r="D57" i="1"/>
  <c r="E54" i="1"/>
  <c r="E55" i="1" s="1"/>
  <c r="F54" i="1"/>
  <c r="F55" i="1" s="1"/>
  <c r="G54" i="1"/>
  <c r="G55" i="1" s="1"/>
  <c r="H54" i="1"/>
  <c r="H55" i="1" s="1"/>
  <c r="I54" i="1"/>
  <c r="I55" i="1" s="1"/>
  <c r="J54" i="1"/>
  <c r="J55" i="1" s="1"/>
  <c r="K54" i="1"/>
  <c r="K55" i="1" s="1"/>
  <c r="L54" i="1"/>
  <c r="L55" i="1" s="1"/>
  <c r="M54" i="1"/>
  <c r="M55" i="1" s="1"/>
  <c r="N54" i="1"/>
  <c r="N55" i="1" s="1"/>
  <c r="O54" i="1"/>
  <c r="O55" i="1" s="1"/>
  <c r="D54" i="1"/>
  <c r="D55" i="1" s="1"/>
  <c r="E52" i="1"/>
  <c r="F52" i="1"/>
  <c r="G52" i="1"/>
  <c r="H52" i="1"/>
  <c r="I52" i="1"/>
  <c r="J52" i="1"/>
  <c r="K52" i="1"/>
  <c r="L52" i="1"/>
  <c r="M52" i="1"/>
  <c r="N52" i="1"/>
  <c r="O52" i="1"/>
  <c r="D52" i="1"/>
  <c r="E50" i="1"/>
  <c r="F50" i="1"/>
  <c r="G50" i="1"/>
  <c r="H50" i="1"/>
  <c r="I50" i="1"/>
  <c r="J50" i="1"/>
  <c r="K50" i="1"/>
  <c r="L50" i="1"/>
  <c r="M50" i="1"/>
  <c r="N50" i="1"/>
  <c r="O50" i="1"/>
  <c r="D50" i="1"/>
  <c r="E48" i="1"/>
  <c r="F48" i="1"/>
  <c r="G48" i="1"/>
  <c r="H48" i="1"/>
  <c r="I48" i="1"/>
  <c r="J48" i="1"/>
  <c r="K48" i="1"/>
  <c r="L48" i="1"/>
  <c r="M48" i="1"/>
  <c r="N48" i="1"/>
  <c r="O48" i="1"/>
  <c r="D48" i="1"/>
  <c r="E46" i="1"/>
  <c r="F46" i="1"/>
  <c r="G46" i="1"/>
  <c r="H46" i="1"/>
  <c r="I46" i="1"/>
  <c r="J46" i="1"/>
  <c r="K46" i="1"/>
  <c r="L46" i="1"/>
  <c r="M46" i="1"/>
  <c r="N46" i="1"/>
  <c r="O46" i="1"/>
  <c r="D46" i="1"/>
  <c r="E44" i="1"/>
  <c r="F44" i="1"/>
  <c r="G44" i="1"/>
  <c r="H44" i="1"/>
  <c r="I44" i="1"/>
  <c r="J44" i="1"/>
  <c r="K44" i="1"/>
  <c r="L44" i="1"/>
  <c r="M44" i="1"/>
  <c r="N44" i="1"/>
  <c r="O44" i="1"/>
  <c r="D44" i="1"/>
  <c r="E41" i="1"/>
  <c r="F41" i="1"/>
  <c r="G41" i="1"/>
  <c r="H41" i="1"/>
  <c r="I41" i="1"/>
  <c r="J41" i="1"/>
  <c r="K41" i="1"/>
  <c r="L41" i="1"/>
  <c r="M41" i="1"/>
  <c r="N41" i="1"/>
  <c r="O41" i="1"/>
  <c r="D41" i="1"/>
  <c r="E39" i="1"/>
  <c r="F39" i="1"/>
  <c r="G39" i="1"/>
  <c r="H39" i="1"/>
  <c r="I39" i="1"/>
  <c r="J39" i="1"/>
  <c r="K39" i="1"/>
  <c r="L39" i="1"/>
  <c r="M39" i="1"/>
  <c r="N39" i="1"/>
  <c r="D39" i="1"/>
  <c r="E37" i="1"/>
  <c r="F37" i="1"/>
  <c r="G37" i="1"/>
  <c r="H37" i="1"/>
  <c r="I37" i="1"/>
  <c r="J37" i="1"/>
  <c r="K37" i="1"/>
  <c r="L37" i="1"/>
  <c r="M37" i="1"/>
  <c r="N37" i="1"/>
  <c r="O37" i="1"/>
  <c r="D37" i="1"/>
  <c r="E35" i="1"/>
  <c r="F35" i="1"/>
  <c r="G35" i="1"/>
  <c r="H35" i="1"/>
  <c r="I35" i="1"/>
  <c r="J35" i="1"/>
  <c r="K35" i="1"/>
  <c r="L35" i="1"/>
  <c r="M35" i="1"/>
  <c r="N35" i="1"/>
  <c r="O35" i="1"/>
  <c r="D35" i="1"/>
  <c r="E32" i="1"/>
  <c r="F32" i="1"/>
  <c r="G32" i="1"/>
  <c r="H32" i="1"/>
  <c r="I32" i="1"/>
  <c r="J32" i="1"/>
  <c r="K32" i="1"/>
  <c r="L32" i="1"/>
  <c r="M32" i="1"/>
  <c r="N32" i="1"/>
  <c r="O32" i="1"/>
  <c r="D32" i="1"/>
  <c r="E30" i="1"/>
  <c r="F30" i="1"/>
  <c r="G30" i="1"/>
  <c r="H30" i="1"/>
  <c r="I30" i="1"/>
  <c r="J30" i="1"/>
  <c r="K30" i="1"/>
  <c r="L30" i="1"/>
  <c r="M30" i="1"/>
  <c r="N30" i="1"/>
  <c r="O30" i="1"/>
  <c r="D30" i="1"/>
  <c r="E28" i="1"/>
  <c r="F28" i="1"/>
  <c r="G28" i="1"/>
  <c r="H28" i="1"/>
  <c r="I28" i="1"/>
  <c r="J28" i="1"/>
  <c r="K28" i="1"/>
  <c r="L28" i="1"/>
  <c r="M28" i="1"/>
  <c r="N28" i="1"/>
  <c r="O28" i="1"/>
  <c r="D28" i="1"/>
  <c r="E26" i="1"/>
  <c r="F26" i="1"/>
  <c r="G26" i="1"/>
  <c r="H26" i="1"/>
  <c r="I26" i="1"/>
  <c r="J26" i="1"/>
  <c r="K26" i="1"/>
  <c r="L26" i="1"/>
  <c r="M26" i="1"/>
  <c r="N26" i="1"/>
  <c r="O26" i="1"/>
  <c r="D26" i="1"/>
  <c r="E24" i="1"/>
  <c r="F24" i="1"/>
  <c r="G24" i="1"/>
  <c r="H24" i="1"/>
  <c r="I24" i="1"/>
  <c r="J24" i="1"/>
  <c r="K24" i="1"/>
  <c r="L24" i="1"/>
  <c r="M24" i="1"/>
  <c r="N24" i="1"/>
  <c r="O24" i="1"/>
  <c r="D24" i="1"/>
  <c r="E22" i="1"/>
  <c r="F22" i="1"/>
  <c r="G22" i="1"/>
  <c r="H22" i="1"/>
  <c r="I22" i="1"/>
  <c r="J22" i="1"/>
  <c r="K22" i="1"/>
  <c r="L22" i="1"/>
  <c r="M22" i="1"/>
  <c r="N22" i="1"/>
  <c r="O22" i="1"/>
  <c r="D22" i="1"/>
  <c r="E20" i="1"/>
  <c r="F20" i="1"/>
  <c r="G20" i="1"/>
  <c r="H20" i="1"/>
  <c r="I20" i="1"/>
  <c r="J20" i="1"/>
  <c r="K20" i="1"/>
  <c r="L20" i="1"/>
  <c r="M20" i="1"/>
  <c r="N20" i="1"/>
  <c r="O20" i="1"/>
  <c r="D20" i="1"/>
  <c r="E18" i="1"/>
  <c r="F18" i="1"/>
  <c r="G18" i="1"/>
  <c r="H18" i="1"/>
  <c r="I18" i="1"/>
  <c r="J18" i="1"/>
  <c r="K18" i="1"/>
  <c r="L18" i="1"/>
  <c r="M18" i="1"/>
  <c r="N18" i="1"/>
  <c r="O18" i="1"/>
  <c r="D18" i="1"/>
  <c r="E16" i="1"/>
  <c r="F16" i="1"/>
  <c r="G16" i="1"/>
  <c r="H16" i="1"/>
  <c r="I16" i="1"/>
  <c r="J16" i="1"/>
  <c r="K16" i="1"/>
  <c r="L16" i="1"/>
  <c r="M16" i="1"/>
  <c r="N16" i="1"/>
  <c r="O16" i="1"/>
  <c r="D16" i="1"/>
  <c r="E14" i="1"/>
  <c r="F14" i="1"/>
  <c r="G14" i="1"/>
  <c r="H14" i="1"/>
  <c r="I14" i="1"/>
  <c r="J14" i="1"/>
  <c r="K14" i="1"/>
  <c r="L14" i="1"/>
  <c r="M14" i="1"/>
  <c r="N14" i="1"/>
  <c r="O14" i="1"/>
  <c r="D14" i="1"/>
  <c r="E12" i="1"/>
  <c r="E33" i="1" s="1"/>
  <c r="E10" i="1" s="1"/>
  <c r="F12" i="1"/>
  <c r="F33" i="1" s="1"/>
  <c r="G12" i="1"/>
  <c r="G33" i="1" s="1"/>
  <c r="H12" i="1"/>
  <c r="H33" i="1" s="1"/>
  <c r="I12" i="1"/>
  <c r="I33" i="1" s="1"/>
  <c r="J12" i="1"/>
  <c r="J33" i="1" s="1"/>
  <c r="K12" i="1"/>
  <c r="K33" i="1" s="1"/>
  <c r="L12" i="1"/>
  <c r="L33" i="1" s="1"/>
  <c r="M12" i="1"/>
  <c r="M33" i="1" s="1"/>
  <c r="N12" i="1"/>
  <c r="N33" i="1" s="1"/>
  <c r="O12" i="1"/>
  <c r="O33" i="1" s="1"/>
  <c r="D12" i="1"/>
  <c r="D33" i="1" s="1"/>
  <c r="D10" i="1" l="1"/>
  <c r="D482" i="1" s="1"/>
  <c r="L10" i="1"/>
  <c r="N367" i="1"/>
  <c r="J367" i="1"/>
  <c r="F367" i="1"/>
  <c r="F10" i="1" s="1"/>
  <c r="H10" i="1"/>
  <c r="N10" i="1"/>
  <c r="J10" i="1"/>
  <c r="G367" i="1"/>
  <c r="G10" i="1" s="1"/>
  <c r="K367" i="1"/>
  <c r="O203" i="1"/>
  <c r="O10" i="1" s="1"/>
  <c r="C494" i="1"/>
  <c r="C499" i="1" s="1"/>
  <c r="I295" i="1"/>
  <c r="I297" i="1" s="1"/>
  <c r="M203" i="1"/>
  <c r="M10" i="1" s="1"/>
  <c r="I203" i="1"/>
  <c r="I10" i="1" s="1"/>
  <c r="K203" i="1"/>
  <c r="K10" i="1" s="1"/>
  <c r="J295" i="1"/>
  <c r="J297" i="1" s="1"/>
  <c r="I294" i="1"/>
  <c r="L295" i="1"/>
  <c r="L297" i="1" s="1"/>
  <c r="N295" i="1"/>
  <c r="N297" i="1" s="1"/>
  <c r="M295" i="1"/>
  <c r="M297" i="1" s="1"/>
  <c r="O295" i="1"/>
  <c r="O297" i="1" s="1"/>
  <c r="E429" i="1"/>
  <c r="D390" i="1"/>
</calcChain>
</file>

<file path=xl/sharedStrings.xml><?xml version="1.0" encoding="utf-8"?>
<sst xmlns="http://schemas.openxmlformats.org/spreadsheetml/2006/main" count="729" uniqueCount="254">
  <si>
    <t xml:space="preserve">Asignavimų valdytojas </t>
  </si>
  <si>
    <t>Priemonės kodas</t>
  </si>
  <si>
    <t>Šaltinis</t>
  </si>
  <si>
    <t>2026m. projektas</t>
  </si>
  <si>
    <t>2027m. projektas</t>
  </si>
  <si>
    <t>2028m. projektas</t>
  </si>
  <si>
    <t>Iš viso</t>
  </si>
  <si>
    <t>Iš jų:</t>
  </si>
  <si>
    <t>Išlaidoms</t>
  </si>
  <si>
    <t>Turtui įsigyti</t>
  </si>
  <si>
    <t>Iš jų darbo užmokesčiui</t>
  </si>
  <si>
    <t>Kalvarijos savivaldybės administracija</t>
  </si>
  <si>
    <t>01.01.01.06.-Ugdymo finansavimo poreikių tarp savivaldybės mokyklų mažinimas (mokymo lėšų dalis, tenkanti savivaldybei)</t>
  </si>
  <si>
    <t>K</t>
  </si>
  <si>
    <t xml:space="preserve">Viso pagal priemonę: </t>
  </si>
  <si>
    <t>01.01.01.07.-Mokinių pavėžėjimo į mokyklą ir atgal užtikrinimas</t>
  </si>
  <si>
    <t>Z</t>
  </si>
  <si>
    <t>01.01.01.08.-Trūkstamų specialistų pritraukimo į savivaldybės ugdymo įstaigas vykdymas</t>
  </si>
  <si>
    <t>01.01.01.09.-Neformaliojo suaugusiųjų švietimo programų vykdymas</t>
  </si>
  <si>
    <t>01.01.01.10.-STEAM ugdymo užtikrinimas</t>
  </si>
  <si>
    <t>01.01.01.11.-Koordinuotai teikiamos pagalbos vaikams ir jų tėvams plėtros plano įgyvendinimas</t>
  </si>
  <si>
    <t>01.01.01.12.-Ankstyvojo ugdymo užtikrinimas vaikams iš socialinę riziką  patiriančių šeimų</t>
  </si>
  <si>
    <t>E</t>
  </si>
  <si>
    <t>01.01.01.13.-Aprūpinimo ugdymo priemonėmis projekto įgyvendinimas</t>
  </si>
  <si>
    <t>01.01.02.02.-Neformaliojo vaikų švietimo programų vykdymas</t>
  </si>
  <si>
    <t>N</t>
  </si>
  <si>
    <t>01.01.02.03.-Vaikų vasaros poilsio, socializacijos programų vykdymas</t>
  </si>
  <si>
    <t>01.01.02.04.-Gabių mokinių skatimo programos vykdymas</t>
  </si>
  <si>
    <t>02.01.01.02.-Viešinti, tvarkyti ir konservuoti paveldo objektus, vykdyti stebėseną ir fotofiksaciją</t>
  </si>
  <si>
    <t>02.01.01.04.-Užtikrinti ir skatinti etninės kultūros išsaugojimą ir plėtojimą</t>
  </si>
  <si>
    <t>02.01.01.05.-Remti tolygios kultūrinės veiklos užtikrinimą savivaldybėje</t>
  </si>
  <si>
    <t>02.01.01.06.-Skatinti ir remti sportines iniciatyvas bei sportinių rezultatų siekimą</t>
  </si>
  <si>
    <t>02.01.02.01.-Užtikrinti NVO rėmimą, skatinti jų veiklą</t>
  </si>
  <si>
    <t>VB</t>
  </si>
  <si>
    <t>02.01.02.02.-Jaunimo politikos įgyvendinimas (jaunimo veiklų projektų finansavimas)</t>
  </si>
  <si>
    <t>02.01.02.03.-Organizuoti ir skatinti jaunimo savanorišką tarnybą</t>
  </si>
  <si>
    <t>02.01.02.04.-Užtikrinti ir remti jaunimo užimtumą ir integraciją į darbo rinką vasaros laikotarpiu</t>
  </si>
  <si>
    <t>02.01.02.05.-Užtikrinti jaunimo renginių organizavimą</t>
  </si>
  <si>
    <t>02.01.02.06.-Užtikrinti tradicinių religinių bendruomenių veiklos rėmimą</t>
  </si>
  <si>
    <t>03.01.01.03.-Piniginės socialinės paramos teikimas nepasiturintiems gyventojams (socialinės pašalpos)</t>
  </si>
  <si>
    <t>03.01.01.04.-Kompensacijų už būsto šildymą, kietą kurą ir šaltą vandenį teikimas</t>
  </si>
  <si>
    <t>03.01.01.05.-Kredito, paimto daugiabučiam namui atnaujinti modernizuoti) ir palūkanų apmokėjimas už asmenis, turinčius teisę į būsto šildymo išlaidų kompensaciją</t>
  </si>
  <si>
    <t>03.01.01.06.-Paramos mirties atveju teikimas, paramos užsienyje mirusių (žuvusių) Lietuvos Respublikos piliečių palaikams parvežti į Lietuvos Respubliką teikimas</t>
  </si>
  <si>
    <t>D</t>
  </si>
  <si>
    <t>03.01.01.07.-Vienkartinės, tikslinės, periodinės, sąlyginės savivaldybės socialinės paramos teikimas iš savivaldybės biudžeto savivaldybės gyventojams</t>
  </si>
  <si>
    <t>03.01.01.09.-Moksleivių aprūpinimo mokinio reikmenimis organizavimas ir teikimas</t>
  </si>
  <si>
    <t>03.01.02.01.10.-Asmeninės pagalbos finansavimas</t>
  </si>
  <si>
    <t>03.01.02.02.-Socialinių paslaugų finansavimas ne savivaldybei pavaldžiose įstaigose</t>
  </si>
  <si>
    <t>03.01.02.03.-Laikino atokvėpio paslaugų finansavimas</t>
  </si>
  <si>
    <t>03.01.02.04.-Lengvatinio keleivių pavėžėjimo finansavimas</t>
  </si>
  <si>
    <t>03.01.02.05.-Užimtumo didinimo įgyvendinimo finansavimas</t>
  </si>
  <si>
    <t>03.01.02.06.-Bendruomeninių šeimos namų, Kompleksinių paslaugų šeimai finansavimas(Caritas - Žiniukas)</t>
  </si>
  <si>
    <t>03.01.03.01.-Dienos centrų veiklos finansavimas</t>
  </si>
  <si>
    <t>03.01.03.02.-Socialinės atskirties mažinimo veiklos rėmimas (materialinio nepritekliaus mažinimo programa)</t>
  </si>
  <si>
    <t>03.01.03.03.-Socialinės rebilitacijos asmenims su negalia bendruomenėje paslaugų finansavimas</t>
  </si>
  <si>
    <t>03.01.03.04.-Specialiojo transporto paslaugos finansavimas</t>
  </si>
  <si>
    <t>03.01.03.05.-Aplinkos pritaikymas finansavimas</t>
  </si>
  <si>
    <t>03.01.03.06.-Kultūrinės veiklos organizavimo finansavimas</t>
  </si>
  <si>
    <t>03.01.03.07.-Poilsio organizavimo finansavimas</t>
  </si>
  <si>
    <t>03.01.04.01.-Šeimos stiprinimo programos įgyvendinimo finansavimas</t>
  </si>
  <si>
    <t>03.01.05.01.-Plėtoti sveiką gyvenseną bei stiprinti sveikos gyvensenos įgūdžius ugdymo įstaigose ir bendruomenėse, vykdyti visuomenės sveikatos stebėseną savivaldybėje</t>
  </si>
  <si>
    <t>03.01.05.02.-Kalvarijos savivaldybės sveikatinimo programų, aplinkos kokybės priežiūros vertinimo ir kultūrinės veiklos sveikatinimo klausimais įgyvendinimas</t>
  </si>
  <si>
    <t>L</t>
  </si>
  <si>
    <t>S</t>
  </si>
  <si>
    <t>03.01.05.03.-Gydytojų, specialistų pritraukimas</t>
  </si>
  <si>
    <t>03.01.05.04.-Neveiksnių asmenų būklės peržiūrėjimas</t>
  </si>
  <si>
    <t>03.01.05.05.-Pavėžėjimo paslauga. Pacientų pavėžėjimo paslauga, kai nereikalinga skubioji medicinos pagalba, Kalvarijos savivaldybės gyventojams</t>
  </si>
  <si>
    <t>03.01.05.06.-Laidojimo paslaugų teikimas mirusiems vienišiems neatpažintiems asmenims</t>
  </si>
  <si>
    <t>03.01.06.01.-Gerinti Kalvarijos savivaldybės sveikatos centro infrastruktūrą ir paslaugų kokybę</t>
  </si>
  <si>
    <t>04.01.01.02.-Kalvarijos priešgaisrinės apsaugos ir gelbėjimo tarnybos veiklos užtikrinimas</t>
  </si>
  <si>
    <t>04.01.01.03.-Trūkstamų policijos pareigūnų pritraukimo programa</t>
  </si>
  <si>
    <t>04.01.02.01.-Ekstremaliųjų situacijų valdymas Kalvarijos savivaldybėje</t>
  </si>
  <si>
    <t>04.01.02.02.-Mero rezervas</t>
  </si>
  <si>
    <t>04.01.02.03.-Kolektyvinės apsaugos statinių ir priedangų infrastruktūra</t>
  </si>
  <si>
    <t>04.01.02.04.-Pasirengimas Astravo atominės elektrinės branduolinės avarijos atveju</t>
  </si>
  <si>
    <t>04.01.02.05.-Prevencija ir švietėjiška veikla civilinės saugos ir mobilizacijos srityse</t>
  </si>
  <si>
    <t>05.01.01.01.-Socialinio būsto remontas</t>
  </si>
  <si>
    <t>05.01.01.02.-Savivaldybės administracijos balanse esančių pastatų, inžinerinių tinklų priežiūra ir remontas</t>
  </si>
  <si>
    <t>05.01.01.03.-Negyvenamų patalpų šildymas</t>
  </si>
  <si>
    <t>05.01.01.05.-Statinių modernizavimas</t>
  </si>
  <si>
    <t>05.01.02.01.-Kapinių priežiūra</t>
  </si>
  <si>
    <t>05.01.02.02.-Kalvarijos seniūnijos aplinkos tvarkymas</t>
  </si>
  <si>
    <t>05.01.02.03.-Sangrūdos seniūnijos aplinkos tvarkymas</t>
  </si>
  <si>
    <t>05.01.02.04.-Akmenynų seniūnijos aplinkos tvarkymas</t>
  </si>
  <si>
    <t>05.01.02.05.-Liubavo seniūnijos aplinkos tvarkymas</t>
  </si>
  <si>
    <t>05.01.02.06.-Autobusų stoties, signataro tėviškės, maudyklų, parko priežiūra</t>
  </si>
  <si>
    <t>05.01.03.01.-Lėšos skirtos apmokėti už statybos leidimus</t>
  </si>
  <si>
    <t>05.01.03.02.-Techninių priežiūrų ir projektų ekspertizių atlikimas</t>
  </si>
  <si>
    <t>05.01.04.01.-Turto vertinimas, objektų privatizacija</t>
  </si>
  <si>
    <t>05.01.04.03.-Skelbimai viešiesiems aukcionams</t>
  </si>
  <si>
    <t>05.01.05.01.-Kalvarijos ir kitų miestelių, gyvenviečių gatvių ir šaligatvių tinklo rekonstravimas</t>
  </si>
  <si>
    <t>05.01.05.02.-Bendro naudojimo infrastruktūros objektų remontas ir rekonstrukcija</t>
  </si>
  <si>
    <t>05.01.06.01.-Kelių ženklų ir adresą nurodančių lentelių įrengimas</t>
  </si>
  <si>
    <t>05.01.06.02.-Naujų elektros apšvietimo tinklų įrengimas</t>
  </si>
  <si>
    <t>05.01.06.03.-Kelių priežiūra</t>
  </si>
  <si>
    <t>05.01.06.04.-Elektros sunaudojimas gatvių apšvietimui</t>
  </si>
  <si>
    <t>05.01.06.05.-Gatvės apšvietimo priežiūra</t>
  </si>
  <si>
    <t>05.01.06.06.-Geoinformacinių sistemų priežiūra ir remontas</t>
  </si>
  <si>
    <t>05.01.06.07.-Teisinės registracijos atlikimas ir koregavimas savivaldybės nekilnojamam turtui</t>
  </si>
  <si>
    <t>05.01.07.02.-Kalvarijos savivaldybės teritorijos bendrasis planas</t>
  </si>
  <si>
    <t>05.01.07.03.-Specialiojo plano parengimas</t>
  </si>
  <si>
    <t>05.01.08.01.-Kadastrinių matavimų atlikimas ir koregavimas savivaldybės nuosavybės teise valdomiems pastatams</t>
  </si>
  <si>
    <t>05.01.08.02.-Žemės sklypų kadastrinių matavimų ir reikalingų topografinių nuotraukų atlikimas</t>
  </si>
  <si>
    <t>B</t>
  </si>
  <si>
    <t>06.01.01.01.-Kalvarijos savivaldybės Smetoniškės polderio priežiūra</t>
  </si>
  <si>
    <t>06.01.01.02.-Techninių projektų rengimas ir darbų atlikimas</t>
  </si>
  <si>
    <t>06.01.01.03.-Techninių projektų rengimas ir įgyvendinimas</t>
  </si>
  <si>
    <t>06.01.01.04.-Melioracijos statinių remontas ir priežiūra</t>
  </si>
  <si>
    <t>06.01.01.05.-Kalvarijos sav. melioracijos statinių priežiūra ir remontas</t>
  </si>
  <si>
    <t>06.01.02.01.-Išvežti komunalines atliekas iš viešųjų teritorijų</t>
  </si>
  <si>
    <t>06.01.02.02.-Beglobių gyvūnų plitimo kontrolė</t>
  </si>
  <si>
    <t>06.01.02.03.-Savivaldybės aplinkos apsaugos rėmimo specialioji programa</t>
  </si>
  <si>
    <t>06.01.03.01.-Smulkiojo ir vidutinio verslo subjektų verslo projektų finansavimas (verslo skatinimas)</t>
  </si>
  <si>
    <t>06.01.03.02.-Nuostolių dėl keleivių vežimo, priemiestinio reguliaraus susisiekimo autobusų maršrutų kompensavimas</t>
  </si>
  <si>
    <t>06.01.03.03.-Ūkininkų ūkių rėmimo programa</t>
  </si>
  <si>
    <t>07.01.01.01.01.-Savivaldybės narystės mokesčiai</t>
  </si>
  <si>
    <t>07.01.01.01.02.-Savivaldybės tarybos darbo organizavimas</t>
  </si>
  <si>
    <t>07.01.01.01.03.-Savivaldos institucijos išlaikymas</t>
  </si>
  <si>
    <t>07.01.01.01.04.-Reprezentacinės išlaidos</t>
  </si>
  <si>
    <t>07.01.01.02.01.-Bendrųjų paslaugų administravimas</t>
  </si>
  <si>
    <t>07.01.01.02.02.-Ūkio skyriaus išlaikymas</t>
  </si>
  <si>
    <t>07.01.01.02.03.-Švietimo, kultūros ir sporto skyriaus išlaikymas</t>
  </si>
  <si>
    <t>07.01.01.02.04.-Socialinių reikalų skyriaus išlaikymas</t>
  </si>
  <si>
    <t>07.01.01.02.05.-Informacinių technologijų palaikymas ir plėtra savivaldybės administracijoje</t>
  </si>
  <si>
    <t>07.01.01.02.06.-Kapinių priežiūros darbuotojų išlaikymas</t>
  </si>
  <si>
    <t>07.01.02.01.01.-Archyvinių dokumentų tvarkymas</t>
  </si>
  <si>
    <t>07.01.02.01.02.-Duomenų teikimas valstybės suteiktos pagalbos registrui</t>
  </si>
  <si>
    <t>07.01.02.01.03.-Gyventojų registro tvarkymas ir duomenų valstybės registrams teikimas</t>
  </si>
  <si>
    <t>07.01.02.01.04.-Jaunimo politikos įgyvendinimas</t>
  </si>
  <si>
    <t>07.01.02.01.05.-Civilinės būklės aktų registras</t>
  </si>
  <si>
    <t>07.01.02.01.06.-Valstybinės žemės ir kito turto valdymas ir disponavimas</t>
  </si>
  <si>
    <t>07.01.02.01.07.-Gyvenamosios vietos deklaravimo ir gyvenamosios vietos nedeklaravusių asmenų apskaitos duomenų tvarkymas</t>
  </si>
  <si>
    <t>07.01.02.01.08.-Valstybinės kalbos vartojimo ir taisyklingumo kontrolė</t>
  </si>
  <si>
    <t>07.01.02.01.09.-Valstybės garantuojama pirminė teisinė pagalba</t>
  </si>
  <si>
    <t>07.01.02.01.10.-Civilinės saugos administravimas</t>
  </si>
  <si>
    <t>07.01.02.01.11.-Karo prievolės ir mobilizacijos administravimas savivaldybėse</t>
  </si>
  <si>
    <t>07.01.02.01.12.-Žemės ūkio skyriaus išlaikymas</t>
  </si>
  <si>
    <t>07.01.02.01.13.-Socialinių išmokų ir kompensacijų  administravimas</t>
  </si>
  <si>
    <t>07.01.02.01.14.-Paramos mokiniams administravimas</t>
  </si>
  <si>
    <t>07.01.02.01.15.-Socialinių paslaugų administravimas</t>
  </si>
  <si>
    <t>07.01.02.01.18.-Neįgaliųjų būsto pritaikymas administravimas</t>
  </si>
  <si>
    <t>07.01.02.01.19.-Socialinių paslaugų neįgaliesiems teikimas bendruomenėje</t>
  </si>
  <si>
    <t>07.01.02.01.20.-Užimtumo didinimo programos administravimas</t>
  </si>
  <si>
    <t>07.01.02.01.21.-Koordinuotai teikiamų paslaugų vaikams nuo gimimo iki 18 metų ir vaiko atstovų koordinavimas</t>
  </si>
  <si>
    <t>07.01.02.01.22.-Akredituotai vaikų dienos socialinei priežiūrai administruoti</t>
  </si>
  <si>
    <t>07.01.02.01.23.-Asmeninei pagalbai administruoti</t>
  </si>
  <si>
    <t>07.01.02.01.25.-Socialinė žmonių su negalia reabilitacija</t>
  </si>
  <si>
    <t>07.01.02.01.26.-Laikino atokvėpio paslaugos administravimas</t>
  </si>
  <si>
    <t>08.01.01.01.-Orijos ežero pakrančių pritaikymas lankymui (RPP)</t>
  </si>
  <si>
    <t>ZP</t>
  </si>
  <si>
    <t>08.01.01.02.-Kačergų kalno pritaikymas lankymui (RPP)</t>
  </si>
  <si>
    <t>08.01.01.03.-Saugios ir palankios aplinkos mokiniams sukūrimas Kalvarijos gimnazijoje (RPP)</t>
  </si>
  <si>
    <t>08.01.01.04.-Tikslinių ilgalaikės priežiūros paslaugų diegimas ir plėtojimas Kalvarijos savivaldybėje (RPP)</t>
  </si>
  <si>
    <t>08.01.01.05.-Socialinės globos paslaugų plėtra Kalvarijos savivaldybėje (RPP)</t>
  </si>
  <si>
    <t>08.01.01.06.-Paslaugų, reikalingų institucinės globos pertvarkai įgyvendinti, infrastruktūros modernizavimas ir plėtra Kalvarijos savivaldybėje (RPP)</t>
  </si>
  <si>
    <t>08.01.01.07.-Kalvarijos savivaldybės kultūros centro modernizavimas ir pritaikymas bendruomenės poreikiams (VIP)</t>
  </si>
  <si>
    <t>VIP</t>
  </si>
  <si>
    <t>08.01.01.08.-Tūkstantmečio mokyklos programa</t>
  </si>
  <si>
    <t>08.01.01.09.-Mobilios komandos aprūpinimas įranga ir transporto priemone Kalvarijos savivaldybėje</t>
  </si>
  <si>
    <t>08.01.01.10.-Sveikatos priežiūros paslaugų prieinamumo ir kokybės gerinimas Kalvarijos savivaldybėje</t>
  </si>
  <si>
    <t>08.01.01.11.-Sveikatos centro veiklos modelio diegimas Kalvarijos savivaldybėje</t>
  </si>
  <si>
    <t>08.01.01.12.01.-Viešųjų turizmo paslaugų efektyvinimas Marijampolės regione (RPP)</t>
  </si>
  <si>
    <t>08.01.01.12.02.-Kalvarijos miesto VVG vietos plėtros strategijos įgyvendinimas</t>
  </si>
  <si>
    <t>08.01.01.12.04.-Prevencinių priemonių, skirtų visuomenės sveikatos stiprinimui įgyvendinimas Kalvarijos ir Marijampolės savivaldybėse (RPP)</t>
  </si>
  <si>
    <t>08.01.01.12.05.-Rūšiuojamų atliekų surinkimo skatinimas (RPP)</t>
  </si>
  <si>
    <t>08.01.01.12.06.-Kitų, niekur kitur nepriskirtų, projektų įgyvendinimas</t>
  </si>
  <si>
    <t>08.01.01.12.07.-Sveikatos centro pastato atnaujinimas, Vytauto g. 9, Kalvarijoje</t>
  </si>
  <si>
    <t>08.01.01.12.08.-Kalvarijos evangelikų liuteronų bažnyčios pastato tvarkybos darbai</t>
  </si>
  <si>
    <t>08.01.01.12.09.-Priedangų infrastruktūros modernizavimas Kalvarijos savivaldybėje</t>
  </si>
  <si>
    <t>08.01.01.13.01.-Kalvarijos savivaldybės viešosios bibliotekos patalpų pritaikymas bendruomenės poreikiams</t>
  </si>
  <si>
    <t>08.01.01.13.02.-Kompleksinis Kalvarijos miesto centrinės dalies sutvarkymas</t>
  </si>
  <si>
    <t>08.01.01.13.03.-Socialinio būsto plėtra Kalvarijos savivaldybėje</t>
  </si>
  <si>
    <t>08.01.01.13.04.-Kalvarijos miesto Laisvės gatvės rekonstrukcija</t>
  </si>
  <si>
    <t>08.01.01.13.05.-Kraštovaizdžio formavimas ir ekologinės būklės gerinimas Kalvarijos mieste</t>
  </si>
  <si>
    <t>08.01.01.13.06.-Vandens gerinimo įrenginių statyba Kalvarijos savivaldybės Liubavo ir Sangrūdos kaimuose</t>
  </si>
  <si>
    <t>08.01.01.14.01.-Paraiškų ir kitos projektinės dokumentacijos (galimybių studijos, draudimas, viešinimas) rengimas naujiems projektams įgyvendinti ir jų įgyvendinimas</t>
  </si>
  <si>
    <t>08.01.01.14.02.-Kalvarijos savivaldybės ilgalaikio strateginio plėtros plano atnaujinimas</t>
  </si>
  <si>
    <t>08.01.02.01.-Dalyvaujamojo biudžeto įgyvendinimo programos vykdymas</t>
  </si>
  <si>
    <t>Priešgaisrinės apsaugos ir gelbėjimo tarnyba</t>
  </si>
  <si>
    <t>Kalvarijos sav. Sangrūdos pagrindinė mokykla</t>
  </si>
  <si>
    <t>01.01.01.02.-Bendrųjų ugdymo planų įgyvendinimas bei tinkamos ugdymo(si) aplinkos kiekvienam vaikui užtikrinimas Kalvarijos sav. Sangrūdos pagrindinėje mokykloje</t>
  </si>
  <si>
    <t>03.01.01.08.02.-Kalvarijos savivaldybės Sangrūdos pagrindinė mokykla</t>
  </si>
  <si>
    <t>Kalvarijos gimnazija</t>
  </si>
  <si>
    <t>01.01.01.01.-Bendrųjų ugdymo planų įgyvendinimas bei tinkamos ugdymo(si) aplinkos kiekvienam vaikui užtikrinimas Kalvarijos gimnazijoje</t>
  </si>
  <si>
    <t>03.01.01.08.01.-Kalvarijos gimnazija</t>
  </si>
  <si>
    <t>Kalvarijos sav. Akmenynų pagrindinė mokykla</t>
  </si>
  <si>
    <t>01.01.01.04.-Bendrųjų ugdymo planų įgyvendinimas bei tinkamos ugdymo(si) aplinkos kiekvienam vaikui užtikrinimas Kalvarijos sav. Akmenynų pagrindinėje mokykloje</t>
  </si>
  <si>
    <t>03.01.01.08.03.-Kalvarijos savivaldybės Akmenynų pagrindinė mokykla</t>
  </si>
  <si>
    <t>Kalvarijos sav. Jungėnų pagrindinė mokykla</t>
  </si>
  <si>
    <t>01.01.01.03.-Bendrųjų ugdymo planų įgyvendinimas bei tinkamos ugdymo(si) aplinkos kiekvienam vaikui užtikrinimas Kalvarijos sav. Jungėnų pagrindinėje mokykloje</t>
  </si>
  <si>
    <t>03.01.01.08.04.-Kalvarijos savivaldybės Jungėnų pagrindinė mokykla</t>
  </si>
  <si>
    <t>KALVARIJOS MENO IR SPORTO MOKYKLA</t>
  </si>
  <si>
    <t>01.01.02.01.-Neformaliojo ugdymo programos įgyvendinimas bei tinkamos aplinkos kiekvienam vaikui sukūrimas Kalvarijos meno ir sporto mokykloje</t>
  </si>
  <si>
    <t>Kalvarijos vaikų lopšelis-darželis "Žilvitis"</t>
  </si>
  <si>
    <t>01.01.01.05.-Neformaliojo ugdymo programų įgyvendinimas bei tinkamos ugdymo(si) aplinkos kiekvienam vaikui užtikrinimas Kalvarijos vaikų lopšelyje-darželyje Žilvitis´</t>
  </si>
  <si>
    <t>03.01.01.08.05.-Kalvarijos vaikų lopšelis - darželis "Žilvitis"</t>
  </si>
  <si>
    <t>Kalvarijos savivaldybės viešoji biblioteka</t>
  </si>
  <si>
    <t>02.01.01.01.-Organizuoti Kalvarijos savivaldybės viešosios bibliotekos darbą</t>
  </si>
  <si>
    <t>Kalvarijos savivaldybės kultūros centras</t>
  </si>
  <si>
    <t>02.01.01.03.01.-Kalvarijos savivaldybės kultūros centro veikla</t>
  </si>
  <si>
    <t>02.01.01.03.02.-Kultūros renginių organizavimas</t>
  </si>
  <si>
    <t>Kalvarijos savivaldybės socialinių paslaugų centras</t>
  </si>
  <si>
    <t>03.01.02.01.01.-Globos centro finansavimas</t>
  </si>
  <si>
    <t>03.01.02.01.02.-Krizių centro finansavimas</t>
  </si>
  <si>
    <t>03.01.02.01.03.-Šeiminių namų finansavimas</t>
  </si>
  <si>
    <t>03.01.02.01.04.-Vaikų dienos centro finansavimas</t>
  </si>
  <si>
    <t>03.01.02.01.05.-Socialinių paslaugų teikimo socialinę atskirtį patiriančioms šeimoms ir kt. finansavimas</t>
  </si>
  <si>
    <t>03.01.02.01.06.-Socialinės priežiūros šeimoms ir kt. finansavimas</t>
  </si>
  <si>
    <t>03.01.02.01.07.-Dienos socialinės globos asmens namuose ir institucijoje finansavimas</t>
  </si>
  <si>
    <t>03.01.02.01.08.-Pagalbos namuose tarnybos bendrųjų ir socialinės priežiūros paslaugų finansavimas</t>
  </si>
  <si>
    <t>03.01.02.01.09.-Socialinės globos namų finansavimas</t>
  </si>
  <si>
    <t>03.01.02.01.11.-Integralios pagalbos paslaugų finansavimas</t>
  </si>
  <si>
    <t>03.01.02.01.12.-Laikino apnakvindinimo paslaugos finansavimas</t>
  </si>
  <si>
    <t>03.01.02.01.13.-Emocinės gerovės konsultantų finansavimas</t>
  </si>
  <si>
    <t>03.01.02.01.14.-Palydėjimo paslaugos finansavimas</t>
  </si>
  <si>
    <t>03.01.02.01.15.-Apgyvendinimo savarankiško gyvenimo namuose finansavimas</t>
  </si>
  <si>
    <t>03.01.02.01.16.-Iš Ukrainos pasitraukusiems asmenims kokybiškų priėmimo ir apgyvendinimo sąlygų suteikimo finansavimas</t>
  </si>
  <si>
    <t>07.01.01.04.-Savivaldybės skolų ir palūkanų valdymas</t>
  </si>
  <si>
    <t>Kalvarijos savivaldybės kontrolės ir audito tarnyba</t>
  </si>
  <si>
    <t>07.01.01.03.-Savivaldybės kontrolės ir audito tarnybos darbo organizavimas</t>
  </si>
  <si>
    <t>IŠ VISO:</t>
  </si>
  <si>
    <t>KALVARIJOS SAVIVALDYBĖS 2026 METŲ BIUDŽETO PROJEKTAS</t>
  </si>
  <si>
    <t>03.01.02.07.-Projektas"Perėjimo nuo institucinės globos prie bendruomeninių paslaugų Sostinės regione Vidurio ir vakarų Lietuvos regione" atvejo vadybininko paslaugų finansavimas</t>
  </si>
  <si>
    <t>05.01.04.02.-UAB "Kalvarijos komunalininkas" įstatinio kapitalo didinimas</t>
  </si>
  <si>
    <t>04.01.01.01.-Prevencinės programos ,,Saugi aplinka" rėmimas</t>
  </si>
  <si>
    <t>05.01.07.04.-Detaliųjų planų parengimas</t>
  </si>
  <si>
    <t>iš viso</t>
  </si>
  <si>
    <t>B, VB</t>
  </si>
  <si>
    <t>mokymo lėšos</t>
  </si>
  <si>
    <t>ankstesnių metų tikslinės paskirties likučiai</t>
  </si>
  <si>
    <t>neformaliojo švietimo lėšos (VB)</t>
  </si>
  <si>
    <t>biudžetinių įstaigų pajamos ir specialiųjų programų lėšos</t>
  </si>
  <si>
    <t>savivaldybės biudžeto lėšos savarankiškųjų funkcijų vykdymui</t>
  </si>
  <si>
    <t xml:space="preserve">savivaldybės biudžeto lėšos prisidėjimui prie bendrai vykdomų Europos Sąjungos projektų </t>
  </si>
  <si>
    <t>Iš viso 1 programoje:</t>
  </si>
  <si>
    <t>Iš viso 2 programoje:</t>
  </si>
  <si>
    <t>Iš viso 3 programoje:</t>
  </si>
  <si>
    <t>Iš viso 4 programoje:</t>
  </si>
  <si>
    <t>05.01.04.02.01. Šilumos ūkio pagerinimo išpirkimas</t>
  </si>
  <si>
    <t>Iš viso 5 programoje:</t>
  </si>
  <si>
    <t>Iš viso 6 programoje:</t>
  </si>
  <si>
    <t>Iš viso 7 programoje:</t>
  </si>
  <si>
    <t>Iš viso 8 programoje:</t>
  </si>
  <si>
    <t>iš viso:</t>
  </si>
  <si>
    <t>Europos Sąjungos finansinės paramos lėšos</t>
  </si>
  <si>
    <t>valstybės investicijų programos (VB) skirtos lėšos</t>
  </si>
  <si>
    <t>valstybės biudžeto (iš kitų valdymo lygių) perduotos lėšos</t>
  </si>
  <si>
    <t>valstybės deleguotoms (perduotoms savivvaldybėms) funkcijoms atlikti</t>
  </si>
  <si>
    <t>01.01.01.04.-Bendrųjų ugdymo planų įgyvendinimas bei tinkamos ugdymo(si) aplinkos kiekvienam vaikui užtikrinimas Kalvarijos sav. Jungėnų pagrindinėje mokykloje</t>
  </si>
  <si>
    <t>Lėšų šaltinių žymėjimo reikšmės</t>
  </si>
  <si>
    <t>Žymėjimas</t>
  </si>
  <si>
    <t>Pavadinimas</t>
  </si>
  <si>
    <t>Metinė suma, tūkst. Eur</t>
  </si>
  <si>
    <t>tūkst.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</si>
</sst>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Aptos Narrow"/>
      <family val="2"/>
      <charset val="186"/>
      <scheme val="minor"/>
    </font>
    <font>
      <b/>
      <sz val="9"/>
      <color rgb="FF00000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1"/>
      <color rgb="FF000000"/>
      <name val="Calibri"/>
      <family val="2"/>
      <charset val="186"/>
    </font>
    <font>
      <b/>
      <sz val="11"/>
      <color rgb="FF000000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color theme="1"/>
      <name val="Aptos Narrow"/>
      <family val="2"/>
      <scheme val="minor"/>
    </font>
    <font>
      <sz val="9"/>
      <color rgb="FF000000"/>
      <name val="Calibri"/>
      <family val="2"/>
      <charset val="186"/>
    </font>
  </fonts>
  <fills count="11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CCFFCC"/>
        <bgColor indexed="64"/>
      </patternFill>
    </fill>
    <fill>
      <patternFill patternType="solid">
        <fgColor theme="2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14" xfId="0" applyFont="1" applyBorder="1" applyAlignment="1">
      <alignment horizontal="center"/>
    </xf>
    <xf numFmtId="0" fontId="2" fillId="0" borderId="14" xfId="0" applyFont="1" applyBorder="1" applyAlignment="1">
      <alignment horizontal="center" wrapText="1"/>
    </xf>
    <xf numFmtId="0" fontId="2" fillId="2" borderId="15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6" xfId="0" applyFont="1" applyBorder="1" applyAlignment="1">
      <alignment horizontal="center"/>
    </xf>
    <xf numFmtId="0" fontId="2" fillId="4" borderId="18" xfId="0" applyFont="1" applyFill="1" applyBorder="1" applyAlignment="1">
      <alignment horizontal="left"/>
    </xf>
    <xf numFmtId="0" fontId="2" fillId="5" borderId="16" xfId="0" applyFont="1" applyFill="1" applyBorder="1" applyAlignment="1">
      <alignment horizontal="left" vertical="center" wrapText="1"/>
    </xf>
    <xf numFmtId="0" fontId="2" fillId="5" borderId="16" xfId="0" applyFont="1" applyFill="1" applyBorder="1"/>
    <xf numFmtId="0" fontId="2" fillId="4" borderId="15" xfId="0" applyFont="1" applyFill="1" applyBorder="1" applyAlignment="1">
      <alignment horizontal="left"/>
    </xf>
    <xf numFmtId="0" fontId="4" fillId="0" borderId="0" xfId="0" applyFont="1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2" fillId="2" borderId="15" xfId="0" applyFont="1" applyFill="1" applyBorder="1" applyAlignment="1">
      <alignment horizontal="center" wrapText="1"/>
    </xf>
    <xf numFmtId="0" fontId="2" fillId="0" borderId="16" xfId="0" applyFont="1" applyBorder="1" applyAlignment="1">
      <alignment horizontal="left" wrapText="1"/>
    </xf>
    <xf numFmtId="0" fontId="0" fillId="0" borderId="0" xfId="0" applyAlignment="1">
      <alignment wrapText="1"/>
    </xf>
    <xf numFmtId="0" fontId="2" fillId="0" borderId="22" xfId="0" applyFont="1" applyBorder="1"/>
    <xf numFmtId="0" fontId="2" fillId="0" borderId="0" xfId="0" applyFont="1"/>
    <xf numFmtId="0" fontId="0" fillId="0" borderId="0" xfId="0" applyAlignment="1">
      <alignment horizontal="center"/>
    </xf>
    <xf numFmtId="0" fontId="0" fillId="0" borderId="16" xfId="0" applyBorder="1" applyAlignment="1">
      <alignment horizontal="right"/>
    </xf>
    <xf numFmtId="0" fontId="0" fillId="0" borderId="16" xfId="0" applyBorder="1" applyAlignment="1">
      <alignment wrapText="1"/>
    </xf>
    <xf numFmtId="0" fontId="0" fillId="0" borderId="16" xfId="0" applyBorder="1"/>
    <xf numFmtId="164" fontId="2" fillId="3" borderId="16" xfId="0" applyNumberFormat="1" applyFont="1" applyFill="1" applyBorder="1"/>
    <xf numFmtId="164" fontId="2" fillId="0" borderId="16" xfId="0" applyNumberFormat="1" applyFont="1" applyBorder="1" applyAlignment="1">
      <alignment horizontal="right"/>
    </xf>
    <xf numFmtId="164" fontId="2" fillId="5" borderId="16" xfId="0" applyNumberFormat="1" applyFont="1" applyFill="1" applyBorder="1"/>
    <xf numFmtId="164" fontId="2" fillId="5" borderId="10" xfId="0" applyNumberFormat="1" applyFont="1" applyFill="1" applyBorder="1"/>
    <xf numFmtId="164" fontId="2" fillId="4" borderId="16" xfId="0" applyNumberFormat="1" applyFont="1" applyFill="1" applyBorder="1" applyAlignment="1">
      <alignment horizontal="right"/>
    </xf>
    <xf numFmtId="164" fontId="1" fillId="0" borderId="16" xfId="0" applyNumberFormat="1" applyFont="1" applyBorder="1"/>
    <xf numFmtId="0" fontId="1" fillId="6" borderId="16" xfId="0" applyFont="1" applyFill="1" applyBorder="1" applyAlignment="1">
      <alignment horizontal="left" vertical="center" wrapText="1"/>
    </xf>
    <xf numFmtId="0" fontId="1" fillId="6" borderId="16" xfId="0" applyFont="1" applyFill="1" applyBorder="1"/>
    <xf numFmtId="164" fontId="1" fillId="6" borderId="16" xfId="0" applyNumberFormat="1" applyFont="1" applyFill="1" applyBorder="1"/>
    <xf numFmtId="0" fontId="1" fillId="6" borderId="17" xfId="0" applyFont="1" applyFill="1" applyBorder="1" applyAlignment="1">
      <alignment horizontal="left" vertical="center" wrapText="1"/>
    </xf>
    <xf numFmtId="0" fontId="1" fillId="7" borderId="15" xfId="0" applyFont="1" applyFill="1" applyBorder="1" applyAlignment="1">
      <alignment horizontal="left" wrapText="1"/>
    </xf>
    <xf numFmtId="0" fontId="1" fillId="7" borderId="16" xfId="0" applyFont="1" applyFill="1" applyBorder="1" applyAlignment="1">
      <alignment horizontal="center"/>
    </xf>
    <xf numFmtId="164" fontId="1" fillId="7" borderId="16" xfId="0" applyNumberFormat="1" applyFont="1" applyFill="1" applyBorder="1" applyAlignment="1">
      <alignment horizontal="right"/>
    </xf>
    <xf numFmtId="0" fontId="2" fillId="8" borderId="16" xfId="0" applyFont="1" applyFill="1" applyBorder="1" applyAlignment="1">
      <alignment horizontal="left" vertical="center" wrapText="1"/>
    </xf>
    <xf numFmtId="0" fontId="2" fillId="9" borderId="16" xfId="0" applyFont="1" applyFill="1" applyBorder="1" applyAlignment="1">
      <alignment horizontal="center"/>
    </xf>
    <xf numFmtId="164" fontId="2" fillId="9" borderId="16" xfId="0" applyNumberFormat="1" applyFont="1" applyFill="1" applyBorder="1" applyAlignment="1">
      <alignment horizontal="right"/>
    </xf>
    <xf numFmtId="0" fontId="1" fillId="3" borderId="16" xfId="0" applyFont="1" applyFill="1" applyBorder="1" applyAlignment="1">
      <alignment horizontal="left" vertical="center" wrapText="1"/>
    </xf>
    <xf numFmtId="164" fontId="1" fillId="3" borderId="16" xfId="0" applyNumberFormat="1" applyFont="1" applyFill="1" applyBorder="1"/>
    <xf numFmtId="164" fontId="0" fillId="0" borderId="16" xfId="0" applyNumberFormat="1" applyBorder="1"/>
    <xf numFmtId="164" fontId="0" fillId="0" borderId="0" xfId="0" applyNumberFormat="1"/>
    <xf numFmtId="0" fontId="5" fillId="7" borderId="16" xfId="0" applyFont="1" applyFill="1" applyBorder="1" applyAlignment="1">
      <alignment horizontal="center"/>
    </xf>
    <xf numFmtId="164" fontId="5" fillId="7" borderId="16" xfId="0" applyNumberFormat="1" applyFont="1" applyFill="1" applyBorder="1" applyAlignment="1">
      <alignment horizontal="right"/>
    </xf>
    <xf numFmtId="164" fontId="2" fillId="4" borderId="18" xfId="0" applyNumberFormat="1" applyFont="1" applyFill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2" fillId="0" borderId="17" xfId="0" applyFont="1" applyBorder="1" applyAlignment="1">
      <alignment horizontal="left" wrapText="1"/>
    </xf>
    <xf numFmtId="0" fontId="2" fillId="0" borderId="18" xfId="0" applyFont="1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0" fontId="2" fillId="0" borderId="17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10" borderId="17" xfId="0" applyFont="1" applyFill="1" applyBorder="1" applyAlignment="1">
      <alignment horizontal="left" wrapText="1"/>
    </xf>
    <xf numFmtId="0" fontId="2" fillId="10" borderId="18" xfId="0" applyFont="1" applyFill="1" applyBorder="1" applyAlignment="1">
      <alignment horizontal="left" wrapText="1"/>
    </xf>
    <xf numFmtId="0" fontId="2" fillId="10" borderId="15" xfId="0" applyFont="1" applyFill="1" applyBorder="1" applyAlignment="1">
      <alignment horizontal="left" wrapText="1"/>
    </xf>
    <xf numFmtId="0" fontId="5" fillId="0" borderId="16" xfId="0" applyFont="1" applyBorder="1" applyAlignment="1">
      <alignment horizontal="left" wrapText="1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6" xfId="0" applyFont="1" applyBorder="1" applyAlignment="1">
      <alignment wrapText="1"/>
    </xf>
    <xf numFmtId="164" fontId="6" fillId="0" borderId="16" xfId="0" applyNumberFormat="1" applyFont="1" applyBorder="1"/>
    <xf numFmtId="0" fontId="7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D79AC-2EE0-4468-A824-823B24A86188}">
  <dimension ref="A1:Z499"/>
  <sheetViews>
    <sheetView tabSelected="1" workbookViewId="0">
      <selection activeCell="N4" sqref="N4"/>
    </sheetView>
  </sheetViews>
  <sheetFormatPr defaultRowHeight="15" x14ac:dyDescent="0.25"/>
  <cols>
    <col min="1" max="1" width="21.42578125" customWidth="1"/>
    <col min="2" max="2" width="36.85546875" style="21" customWidth="1"/>
  </cols>
  <sheetData>
    <row r="1" spans="1:15" x14ac:dyDescent="0.25">
      <c r="A1" s="54" t="s">
        <v>221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</row>
    <row r="2" spans="1:15" x14ac:dyDescent="0.25">
      <c r="A2" s="1"/>
      <c r="B2" s="17"/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x14ac:dyDescent="0.25">
      <c r="A3" s="16"/>
      <c r="B3" s="18"/>
      <c r="C3" s="16"/>
      <c r="D3" s="16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ht="15.75" thickBot="1" x14ac:dyDescent="0.3">
      <c r="A4" s="1"/>
      <c r="B4" s="17"/>
      <c r="C4" s="2"/>
      <c r="D4" s="3"/>
      <c r="E4" s="3"/>
      <c r="F4" s="3"/>
      <c r="G4" s="3"/>
      <c r="H4" s="3"/>
      <c r="I4" s="3"/>
      <c r="J4" s="3"/>
      <c r="K4" s="3"/>
      <c r="L4" s="3"/>
      <c r="M4" s="3"/>
      <c r="N4" s="90" t="s">
        <v>253</v>
      </c>
      <c r="O4" s="3"/>
    </row>
    <row r="5" spans="1:15" ht="15.75" thickBot="1" x14ac:dyDescent="0.3">
      <c r="A5" s="76" t="s">
        <v>0</v>
      </c>
      <c r="B5" s="79" t="s">
        <v>1</v>
      </c>
      <c r="C5" s="76" t="s">
        <v>2</v>
      </c>
      <c r="D5" s="71" t="s">
        <v>3</v>
      </c>
      <c r="E5" s="72"/>
      <c r="F5" s="72"/>
      <c r="G5" s="73"/>
      <c r="H5" s="71" t="s">
        <v>4</v>
      </c>
      <c r="I5" s="72"/>
      <c r="J5" s="72"/>
      <c r="K5" s="73"/>
      <c r="L5" s="71" t="s">
        <v>5</v>
      </c>
      <c r="M5" s="72"/>
      <c r="N5" s="72"/>
      <c r="O5" s="73"/>
    </row>
    <row r="6" spans="1:15" x14ac:dyDescent="0.25">
      <c r="A6" s="77"/>
      <c r="B6" s="80"/>
      <c r="C6" s="77"/>
      <c r="D6" s="74" t="s">
        <v>6</v>
      </c>
      <c r="E6" s="64" t="s">
        <v>7</v>
      </c>
      <c r="F6" s="65"/>
      <c r="G6" s="66"/>
      <c r="H6" s="74" t="s">
        <v>6</v>
      </c>
      <c r="I6" s="64" t="s">
        <v>7</v>
      </c>
      <c r="J6" s="65"/>
      <c r="K6" s="66"/>
      <c r="L6" s="74" t="s">
        <v>6</v>
      </c>
      <c r="M6" s="64" t="s">
        <v>7</v>
      </c>
      <c r="N6" s="65"/>
      <c r="O6" s="66"/>
    </row>
    <row r="7" spans="1:15" x14ac:dyDescent="0.25">
      <c r="A7" s="77"/>
      <c r="B7" s="80"/>
      <c r="C7" s="77"/>
      <c r="D7" s="75"/>
      <c r="E7" s="67" t="s">
        <v>8</v>
      </c>
      <c r="F7" s="68"/>
      <c r="G7" s="69" t="s">
        <v>9</v>
      </c>
      <c r="H7" s="75"/>
      <c r="I7" s="67" t="s">
        <v>8</v>
      </c>
      <c r="J7" s="68"/>
      <c r="K7" s="69" t="s">
        <v>9</v>
      </c>
      <c r="L7" s="75"/>
      <c r="M7" s="67" t="s">
        <v>8</v>
      </c>
      <c r="N7" s="68"/>
      <c r="O7" s="69" t="s">
        <v>9</v>
      </c>
    </row>
    <row r="8" spans="1:15" ht="37.5" thickBot="1" x14ac:dyDescent="0.3">
      <c r="A8" s="78"/>
      <c r="B8" s="81"/>
      <c r="C8" s="78"/>
      <c r="D8" s="75"/>
      <c r="E8" s="4" t="s">
        <v>6</v>
      </c>
      <c r="F8" s="5" t="s">
        <v>10</v>
      </c>
      <c r="G8" s="70"/>
      <c r="H8" s="75"/>
      <c r="I8" s="4" t="s">
        <v>6</v>
      </c>
      <c r="J8" s="5" t="s">
        <v>10</v>
      </c>
      <c r="K8" s="70"/>
      <c r="L8" s="75"/>
      <c r="M8" s="4" t="s">
        <v>6</v>
      </c>
      <c r="N8" s="5" t="s">
        <v>10</v>
      </c>
      <c r="O8" s="70"/>
    </row>
    <row r="9" spans="1:15" x14ac:dyDescent="0.25">
      <c r="A9" s="6">
        <v>1</v>
      </c>
      <c r="B9" s="19">
        <v>2</v>
      </c>
      <c r="C9" s="6">
        <v>3</v>
      </c>
      <c r="D9" s="6">
        <v>12</v>
      </c>
      <c r="E9" s="6">
        <v>13</v>
      </c>
      <c r="F9" s="6">
        <v>14</v>
      </c>
      <c r="G9" s="6">
        <v>15</v>
      </c>
      <c r="H9" s="6">
        <v>16</v>
      </c>
      <c r="I9" s="6">
        <v>17</v>
      </c>
      <c r="J9" s="6">
        <v>18</v>
      </c>
      <c r="K9" s="6">
        <v>19</v>
      </c>
      <c r="L9" s="6">
        <v>20</v>
      </c>
      <c r="M9" s="6">
        <v>21</v>
      </c>
      <c r="N9" s="6">
        <v>22</v>
      </c>
      <c r="O9" s="6">
        <v>23</v>
      </c>
    </row>
    <row r="10" spans="1:15" ht="24" x14ac:dyDescent="0.25">
      <c r="A10" s="44" t="s">
        <v>11</v>
      </c>
      <c r="B10" s="44"/>
      <c r="C10" s="44" t="s">
        <v>243</v>
      </c>
      <c r="D10" s="45">
        <f>SUM(D33+D55+D120+D137+D203+D227+D294+D367)</f>
        <v>12967.8</v>
      </c>
      <c r="E10" s="45">
        <f t="shared" ref="E10:O10" si="0">SUM(E33+E55+E120+E137+E203+E227+E294+E367)</f>
        <v>10446.299999999999</v>
      </c>
      <c r="F10" s="45">
        <f t="shared" si="0"/>
        <v>2708.6</v>
      </c>
      <c r="G10" s="45">
        <f t="shared" si="0"/>
        <v>2546.3000000000002</v>
      </c>
      <c r="H10" s="45">
        <f t="shared" si="0"/>
        <v>11723.1</v>
      </c>
      <c r="I10" s="45">
        <f t="shared" si="0"/>
        <v>9395.3000000000011</v>
      </c>
      <c r="J10" s="45">
        <f t="shared" si="0"/>
        <v>2972.2999999999997</v>
      </c>
      <c r="K10" s="45">
        <f t="shared" si="0"/>
        <v>2327.8000000000002</v>
      </c>
      <c r="L10" s="45">
        <f t="shared" si="0"/>
        <v>10664.5</v>
      </c>
      <c r="M10" s="45">
        <f t="shared" si="0"/>
        <v>9580</v>
      </c>
      <c r="N10" s="45">
        <f t="shared" si="0"/>
        <v>3124.6</v>
      </c>
      <c r="O10" s="45">
        <f t="shared" si="0"/>
        <v>1084.5</v>
      </c>
    </row>
    <row r="11" spans="1:15" ht="36.75" x14ac:dyDescent="0.25">
      <c r="A11" s="9"/>
      <c r="B11" s="20" t="s">
        <v>12</v>
      </c>
      <c r="C11" s="11" t="s">
        <v>13</v>
      </c>
      <c r="D11" s="29">
        <v>0</v>
      </c>
      <c r="E11" s="29">
        <v>0</v>
      </c>
      <c r="F11" s="29">
        <v>0</v>
      </c>
      <c r="G11" s="29">
        <v>0</v>
      </c>
      <c r="H11" s="29">
        <v>0</v>
      </c>
      <c r="I11" s="29">
        <v>0</v>
      </c>
      <c r="J11" s="29">
        <v>0</v>
      </c>
      <c r="K11" s="29">
        <v>0</v>
      </c>
      <c r="L11" s="29">
        <v>0</v>
      </c>
      <c r="M11" s="29">
        <v>0</v>
      </c>
      <c r="N11" s="29">
        <v>0</v>
      </c>
      <c r="O11" s="29">
        <v>0</v>
      </c>
    </row>
    <row r="12" spans="1:15" x14ac:dyDescent="0.25">
      <c r="A12" s="12"/>
      <c r="B12" s="13" t="s">
        <v>14</v>
      </c>
      <c r="C12" s="14"/>
      <c r="D12" s="30">
        <f>SUM(D11)</f>
        <v>0</v>
      </c>
      <c r="E12" s="30">
        <f t="shared" ref="E12:O12" si="1">SUM(E11)</f>
        <v>0</v>
      </c>
      <c r="F12" s="30">
        <f t="shared" si="1"/>
        <v>0</v>
      </c>
      <c r="G12" s="30">
        <f t="shared" si="1"/>
        <v>0</v>
      </c>
      <c r="H12" s="30">
        <f t="shared" si="1"/>
        <v>0</v>
      </c>
      <c r="I12" s="30">
        <f t="shared" si="1"/>
        <v>0</v>
      </c>
      <c r="J12" s="30">
        <f t="shared" si="1"/>
        <v>0</v>
      </c>
      <c r="K12" s="30">
        <f t="shared" si="1"/>
        <v>0</v>
      </c>
      <c r="L12" s="30">
        <f t="shared" si="1"/>
        <v>0</v>
      </c>
      <c r="M12" s="30">
        <f t="shared" si="1"/>
        <v>0</v>
      </c>
      <c r="N12" s="30">
        <f t="shared" si="1"/>
        <v>0</v>
      </c>
      <c r="O12" s="30">
        <f t="shared" si="1"/>
        <v>0</v>
      </c>
    </row>
    <row r="13" spans="1:15" ht="24.75" x14ac:dyDescent="0.25">
      <c r="A13" s="12"/>
      <c r="B13" s="20" t="s">
        <v>15</v>
      </c>
      <c r="C13" s="11" t="s">
        <v>16</v>
      </c>
      <c r="D13" s="29">
        <v>80</v>
      </c>
      <c r="E13" s="29">
        <v>80</v>
      </c>
      <c r="F13" s="29">
        <v>0</v>
      </c>
      <c r="G13" s="29">
        <v>0</v>
      </c>
      <c r="H13" s="29">
        <v>100</v>
      </c>
      <c r="I13" s="29">
        <v>100</v>
      </c>
      <c r="J13" s="29">
        <v>0</v>
      </c>
      <c r="K13" s="29">
        <v>0</v>
      </c>
      <c r="L13" s="29">
        <v>100</v>
      </c>
      <c r="M13" s="29">
        <v>100</v>
      </c>
      <c r="N13" s="29">
        <v>0</v>
      </c>
      <c r="O13" s="29">
        <v>0</v>
      </c>
    </row>
    <row r="14" spans="1:15" x14ac:dyDescent="0.25">
      <c r="A14" s="12"/>
      <c r="B14" s="13" t="s">
        <v>14</v>
      </c>
      <c r="C14" s="14"/>
      <c r="D14" s="30">
        <f>SUM(D13)</f>
        <v>80</v>
      </c>
      <c r="E14" s="30">
        <f t="shared" ref="E14:O14" si="2">SUM(E13)</f>
        <v>80</v>
      </c>
      <c r="F14" s="30">
        <f t="shared" si="2"/>
        <v>0</v>
      </c>
      <c r="G14" s="30">
        <f t="shared" si="2"/>
        <v>0</v>
      </c>
      <c r="H14" s="30">
        <f t="shared" si="2"/>
        <v>100</v>
      </c>
      <c r="I14" s="30">
        <f t="shared" si="2"/>
        <v>100</v>
      </c>
      <c r="J14" s="30">
        <f t="shared" si="2"/>
        <v>0</v>
      </c>
      <c r="K14" s="30">
        <f t="shared" si="2"/>
        <v>0</v>
      </c>
      <c r="L14" s="30">
        <f t="shared" si="2"/>
        <v>100</v>
      </c>
      <c r="M14" s="30">
        <f t="shared" si="2"/>
        <v>100</v>
      </c>
      <c r="N14" s="30">
        <f t="shared" si="2"/>
        <v>0</v>
      </c>
      <c r="O14" s="30">
        <f t="shared" si="2"/>
        <v>0</v>
      </c>
    </row>
    <row r="15" spans="1:15" ht="24.75" x14ac:dyDescent="0.25">
      <c r="A15" s="12"/>
      <c r="B15" s="20" t="s">
        <v>17</v>
      </c>
      <c r="C15" s="11" t="s">
        <v>16</v>
      </c>
      <c r="D15" s="29">
        <v>10</v>
      </c>
      <c r="E15" s="29">
        <v>10</v>
      </c>
      <c r="F15" s="29">
        <v>0</v>
      </c>
      <c r="G15" s="29">
        <v>0</v>
      </c>
      <c r="H15" s="29">
        <v>14</v>
      </c>
      <c r="I15" s="29">
        <v>14</v>
      </c>
      <c r="J15" s="29">
        <v>0</v>
      </c>
      <c r="K15" s="29">
        <v>0</v>
      </c>
      <c r="L15" s="29">
        <v>14</v>
      </c>
      <c r="M15" s="29">
        <v>14</v>
      </c>
      <c r="N15" s="29">
        <v>0</v>
      </c>
      <c r="O15" s="29">
        <v>0</v>
      </c>
    </row>
    <row r="16" spans="1:15" x14ac:dyDescent="0.25">
      <c r="A16" s="12"/>
      <c r="B16" s="13" t="s">
        <v>14</v>
      </c>
      <c r="C16" s="14"/>
      <c r="D16" s="30">
        <f>SUM(D15)</f>
        <v>10</v>
      </c>
      <c r="E16" s="30">
        <f t="shared" ref="E16:O16" si="3">SUM(E15)</f>
        <v>10</v>
      </c>
      <c r="F16" s="30">
        <f t="shared" si="3"/>
        <v>0</v>
      </c>
      <c r="G16" s="30">
        <f t="shared" si="3"/>
        <v>0</v>
      </c>
      <c r="H16" s="30">
        <f t="shared" si="3"/>
        <v>14</v>
      </c>
      <c r="I16" s="30">
        <f t="shared" si="3"/>
        <v>14</v>
      </c>
      <c r="J16" s="30">
        <f t="shared" si="3"/>
        <v>0</v>
      </c>
      <c r="K16" s="30">
        <f t="shared" si="3"/>
        <v>0</v>
      </c>
      <c r="L16" s="30">
        <f t="shared" si="3"/>
        <v>14</v>
      </c>
      <c r="M16" s="30">
        <f t="shared" si="3"/>
        <v>14</v>
      </c>
      <c r="N16" s="30">
        <f t="shared" si="3"/>
        <v>0</v>
      </c>
      <c r="O16" s="30">
        <f t="shared" si="3"/>
        <v>0</v>
      </c>
    </row>
    <row r="17" spans="1:15" ht="24.75" x14ac:dyDescent="0.25">
      <c r="A17" s="12"/>
      <c r="B17" s="20" t="s">
        <v>18</v>
      </c>
      <c r="C17" s="11" t="s">
        <v>16</v>
      </c>
      <c r="D17" s="29">
        <v>7.5</v>
      </c>
      <c r="E17" s="29">
        <v>7.5</v>
      </c>
      <c r="F17" s="29">
        <v>0</v>
      </c>
      <c r="G17" s="29">
        <v>0</v>
      </c>
      <c r="H17" s="29">
        <v>8</v>
      </c>
      <c r="I17" s="29">
        <v>8</v>
      </c>
      <c r="J17" s="29">
        <v>0</v>
      </c>
      <c r="K17" s="29">
        <v>0</v>
      </c>
      <c r="L17" s="29">
        <v>9</v>
      </c>
      <c r="M17" s="29">
        <v>9</v>
      </c>
      <c r="N17" s="29">
        <v>0</v>
      </c>
      <c r="O17" s="29">
        <v>0</v>
      </c>
    </row>
    <row r="18" spans="1:15" x14ac:dyDescent="0.25">
      <c r="A18" s="12"/>
      <c r="B18" s="13" t="s">
        <v>14</v>
      </c>
      <c r="C18" s="14"/>
      <c r="D18" s="30">
        <f>SUM(D17)</f>
        <v>7.5</v>
      </c>
      <c r="E18" s="30">
        <f t="shared" ref="E18:O18" si="4">SUM(E17)</f>
        <v>7.5</v>
      </c>
      <c r="F18" s="30">
        <f t="shared" si="4"/>
        <v>0</v>
      </c>
      <c r="G18" s="30">
        <f t="shared" si="4"/>
        <v>0</v>
      </c>
      <c r="H18" s="30">
        <f t="shared" si="4"/>
        <v>8</v>
      </c>
      <c r="I18" s="30">
        <f t="shared" si="4"/>
        <v>8</v>
      </c>
      <c r="J18" s="30">
        <f t="shared" si="4"/>
        <v>0</v>
      </c>
      <c r="K18" s="30">
        <f t="shared" si="4"/>
        <v>0</v>
      </c>
      <c r="L18" s="30">
        <f t="shared" si="4"/>
        <v>9</v>
      </c>
      <c r="M18" s="30">
        <f t="shared" si="4"/>
        <v>9</v>
      </c>
      <c r="N18" s="30">
        <f t="shared" si="4"/>
        <v>0</v>
      </c>
      <c r="O18" s="30">
        <f t="shared" si="4"/>
        <v>0</v>
      </c>
    </row>
    <row r="19" spans="1:15" x14ac:dyDescent="0.25">
      <c r="A19" s="12"/>
      <c r="B19" s="20" t="s">
        <v>19</v>
      </c>
      <c r="C19" s="11" t="s">
        <v>16</v>
      </c>
      <c r="D19" s="29">
        <v>3</v>
      </c>
      <c r="E19" s="29">
        <v>3</v>
      </c>
      <c r="F19" s="29">
        <v>0</v>
      </c>
      <c r="G19" s="29">
        <v>0</v>
      </c>
      <c r="H19" s="29">
        <v>3</v>
      </c>
      <c r="I19" s="29">
        <v>3</v>
      </c>
      <c r="J19" s="29">
        <v>0</v>
      </c>
      <c r="K19" s="29">
        <v>0</v>
      </c>
      <c r="L19" s="29">
        <v>3</v>
      </c>
      <c r="M19" s="29">
        <v>3</v>
      </c>
      <c r="N19" s="29">
        <v>0</v>
      </c>
      <c r="O19" s="29">
        <v>0</v>
      </c>
    </row>
    <row r="20" spans="1:15" x14ac:dyDescent="0.25">
      <c r="A20" s="12"/>
      <c r="B20" s="13" t="s">
        <v>14</v>
      </c>
      <c r="C20" s="14"/>
      <c r="D20" s="30">
        <f>SUM(D19)</f>
        <v>3</v>
      </c>
      <c r="E20" s="30">
        <f t="shared" ref="E20:O20" si="5">SUM(E19)</f>
        <v>3</v>
      </c>
      <c r="F20" s="30">
        <f t="shared" si="5"/>
        <v>0</v>
      </c>
      <c r="G20" s="30">
        <f t="shared" si="5"/>
        <v>0</v>
      </c>
      <c r="H20" s="30">
        <f t="shared" si="5"/>
        <v>3</v>
      </c>
      <c r="I20" s="30">
        <f t="shared" si="5"/>
        <v>3</v>
      </c>
      <c r="J20" s="30">
        <f t="shared" si="5"/>
        <v>0</v>
      </c>
      <c r="K20" s="30">
        <f t="shared" si="5"/>
        <v>0</v>
      </c>
      <c r="L20" s="30">
        <f t="shared" si="5"/>
        <v>3</v>
      </c>
      <c r="M20" s="30">
        <f t="shared" si="5"/>
        <v>3</v>
      </c>
      <c r="N20" s="30">
        <f t="shared" si="5"/>
        <v>0</v>
      </c>
      <c r="O20" s="30">
        <f t="shared" si="5"/>
        <v>0</v>
      </c>
    </row>
    <row r="21" spans="1:15" ht="24.75" x14ac:dyDescent="0.25">
      <c r="A21" s="12"/>
      <c r="B21" s="20" t="s">
        <v>20</v>
      </c>
      <c r="C21" s="11" t="s">
        <v>16</v>
      </c>
      <c r="D21" s="29">
        <v>2.5</v>
      </c>
      <c r="E21" s="29">
        <v>2.5</v>
      </c>
      <c r="F21" s="29">
        <v>0</v>
      </c>
      <c r="G21" s="29">
        <v>0</v>
      </c>
      <c r="H21" s="29">
        <v>1</v>
      </c>
      <c r="I21" s="29">
        <v>1</v>
      </c>
      <c r="J21" s="29">
        <v>0</v>
      </c>
      <c r="K21" s="29">
        <v>0</v>
      </c>
      <c r="L21" s="29">
        <v>1</v>
      </c>
      <c r="M21" s="29">
        <v>1</v>
      </c>
      <c r="N21" s="29">
        <v>0</v>
      </c>
      <c r="O21" s="29">
        <v>0</v>
      </c>
    </row>
    <row r="22" spans="1:15" x14ac:dyDescent="0.25">
      <c r="A22" s="12"/>
      <c r="B22" s="13" t="s">
        <v>14</v>
      </c>
      <c r="C22" s="14"/>
      <c r="D22" s="30">
        <f>SUM(D21)</f>
        <v>2.5</v>
      </c>
      <c r="E22" s="30">
        <f t="shared" ref="E22:O22" si="6">SUM(E21)</f>
        <v>2.5</v>
      </c>
      <c r="F22" s="30">
        <f t="shared" si="6"/>
        <v>0</v>
      </c>
      <c r="G22" s="30">
        <f t="shared" si="6"/>
        <v>0</v>
      </c>
      <c r="H22" s="30">
        <f t="shared" si="6"/>
        <v>1</v>
      </c>
      <c r="I22" s="30">
        <f t="shared" si="6"/>
        <v>1</v>
      </c>
      <c r="J22" s="30">
        <f t="shared" si="6"/>
        <v>0</v>
      </c>
      <c r="K22" s="30">
        <f t="shared" si="6"/>
        <v>0</v>
      </c>
      <c r="L22" s="30">
        <f t="shared" si="6"/>
        <v>1</v>
      </c>
      <c r="M22" s="30">
        <f t="shared" si="6"/>
        <v>1</v>
      </c>
      <c r="N22" s="30">
        <f t="shared" si="6"/>
        <v>0</v>
      </c>
      <c r="O22" s="30">
        <f t="shared" si="6"/>
        <v>0</v>
      </c>
    </row>
    <row r="23" spans="1:15" ht="24.75" x14ac:dyDescent="0.25">
      <c r="A23" s="12"/>
      <c r="B23" s="20" t="s">
        <v>21</v>
      </c>
      <c r="C23" s="11" t="s">
        <v>22</v>
      </c>
      <c r="D23" s="29">
        <v>25</v>
      </c>
      <c r="E23" s="29">
        <v>25</v>
      </c>
      <c r="F23" s="29">
        <v>1.8</v>
      </c>
      <c r="G23" s="29">
        <v>0</v>
      </c>
      <c r="H23" s="29">
        <v>25</v>
      </c>
      <c r="I23" s="29">
        <v>25</v>
      </c>
      <c r="J23" s="29">
        <v>0</v>
      </c>
      <c r="K23" s="29">
        <v>0</v>
      </c>
      <c r="L23" s="29">
        <v>0</v>
      </c>
      <c r="M23" s="29">
        <v>0</v>
      </c>
      <c r="N23" s="29">
        <v>0</v>
      </c>
      <c r="O23" s="29">
        <v>0</v>
      </c>
    </row>
    <row r="24" spans="1:15" x14ac:dyDescent="0.25">
      <c r="A24" s="12"/>
      <c r="B24" s="13" t="s">
        <v>14</v>
      </c>
      <c r="C24" s="14"/>
      <c r="D24" s="30">
        <f>SUM(D23)</f>
        <v>25</v>
      </c>
      <c r="E24" s="30">
        <f t="shared" ref="E24:O24" si="7">SUM(E23)</f>
        <v>25</v>
      </c>
      <c r="F24" s="30">
        <f t="shared" si="7"/>
        <v>1.8</v>
      </c>
      <c r="G24" s="30">
        <f t="shared" si="7"/>
        <v>0</v>
      </c>
      <c r="H24" s="30">
        <f t="shared" si="7"/>
        <v>25</v>
      </c>
      <c r="I24" s="30">
        <f t="shared" si="7"/>
        <v>25</v>
      </c>
      <c r="J24" s="30">
        <f t="shared" si="7"/>
        <v>0</v>
      </c>
      <c r="K24" s="30">
        <f t="shared" si="7"/>
        <v>0</v>
      </c>
      <c r="L24" s="30">
        <f t="shared" si="7"/>
        <v>0</v>
      </c>
      <c r="M24" s="30">
        <f t="shared" si="7"/>
        <v>0</v>
      </c>
      <c r="N24" s="30">
        <f t="shared" si="7"/>
        <v>0</v>
      </c>
      <c r="O24" s="30">
        <f t="shared" si="7"/>
        <v>0</v>
      </c>
    </row>
    <row r="25" spans="1:15" ht="24.75" x14ac:dyDescent="0.25">
      <c r="A25" s="12"/>
      <c r="B25" s="20" t="s">
        <v>23</v>
      </c>
      <c r="C25" s="11" t="s">
        <v>22</v>
      </c>
      <c r="D25" s="29">
        <v>1.9</v>
      </c>
      <c r="E25" s="29">
        <v>1.9</v>
      </c>
      <c r="F25" s="29">
        <v>1.9</v>
      </c>
      <c r="G25" s="29">
        <v>0</v>
      </c>
      <c r="H25" s="29">
        <v>1.9</v>
      </c>
      <c r="I25" s="29">
        <v>1.9</v>
      </c>
      <c r="J25" s="29">
        <v>1.9</v>
      </c>
      <c r="K25" s="29">
        <v>0</v>
      </c>
      <c r="L25" s="29">
        <v>1.9</v>
      </c>
      <c r="M25" s="29">
        <v>1.9</v>
      </c>
      <c r="N25" s="29">
        <v>1.9</v>
      </c>
      <c r="O25" s="29">
        <v>0</v>
      </c>
    </row>
    <row r="26" spans="1:15" x14ac:dyDescent="0.25">
      <c r="A26" s="12"/>
      <c r="B26" s="13" t="s">
        <v>14</v>
      </c>
      <c r="C26" s="14"/>
      <c r="D26" s="30">
        <f>SUM(D25)</f>
        <v>1.9</v>
      </c>
      <c r="E26" s="30">
        <f t="shared" ref="E26:O26" si="8">SUM(E25)</f>
        <v>1.9</v>
      </c>
      <c r="F26" s="30">
        <f t="shared" si="8"/>
        <v>1.9</v>
      </c>
      <c r="G26" s="30">
        <f t="shared" si="8"/>
        <v>0</v>
      </c>
      <c r="H26" s="30">
        <f t="shared" si="8"/>
        <v>1.9</v>
      </c>
      <c r="I26" s="30">
        <f t="shared" si="8"/>
        <v>1.9</v>
      </c>
      <c r="J26" s="30">
        <f t="shared" si="8"/>
        <v>1.9</v>
      </c>
      <c r="K26" s="30">
        <f t="shared" si="8"/>
        <v>0</v>
      </c>
      <c r="L26" s="30">
        <f t="shared" si="8"/>
        <v>1.9</v>
      </c>
      <c r="M26" s="30">
        <f t="shared" si="8"/>
        <v>1.9</v>
      </c>
      <c r="N26" s="30">
        <f t="shared" si="8"/>
        <v>1.9</v>
      </c>
      <c r="O26" s="30">
        <f t="shared" si="8"/>
        <v>0</v>
      </c>
    </row>
    <row r="27" spans="1:15" ht="24.75" x14ac:dyDescent="0.25">
      <c r="A27" s="12"/>
      <c r="B27" s="20" t="s">
        <v>24</v>
      </c>
      <c r="C27" s="11" t="s">
        <v>25</v>
      </c>
      <c r="D27" s="29">
        <v>71.2</v>
      </c>
      <c r="E27" s="29">
        <v>71.2</v>
      </c>
      <c r="F27" s="29">
        <v>2.1</v>
      </c>
      <c r="G27" s="29">
        <v>0</v>
      </c>
      <c r="H27" s="29">
        <v>71.400000000000006</v>
      </c>
      <c r="I27" s="29">
        <v>71.400000000000006</v>
      </c>
      <c r="J27" s="29">
        <v>2.2000000000000002</v>
      </c>
      <c r="K27" s="29">
        <v>0</v>
      </c>
      <c r="L27" s="29">
        <v>71.599999999999994</v>
      </c>
      <c r="M27" s="29">
        <v>71.599999999999994</v>
      </c>
      <c r="N27" s="29">
        <v>2.2999999999999998</v>
      </c>
      <c r="O27" s="29">
        <v>0</v>
      </c>
    </row>
    <row r="28" spans="1:15" x14ac:dyDescent="0.25">
      <c r="A28" s="12"/>
      <c r="B28" s="13" t="s">
        <v>14</v>
      </c>
      <c r="C28" s="14"/>
      <c r="D28" s="30">
        <f>SUM(D27)</f>
        <v>71.2</v>
      </c>
      <c r="E28" s="30">
        <f t="shared" ref="E28:O28" si="9">SUM(E27)</f>
        <v>71.2</v>
      </c>
      <c r="F28" s="30">
        <f t="shared" si="9"/>
        <v>2.1</v>
      </c>
      <c r="G28" s="30">
        <f t="shared" si="9"/>
        <v>0</v>
      </c>
      <c r="H28" s="30">
        <f t="shared" si="9"/>
        <v>71.400000000000006</v>
      </c>
      <c r="I28" s="30">
        <f t="shared" si="9"/>
        <v>71.400000000000006</v>
      </c>
      <c r="J28" s="30">
        <f t="shared" si="9"/>
        <v>2.2000000000000002</v>
      </c>
      <c r="K28" s="30">
        <f t="shared" si="9"/>
        <v>0</v>
      </c>
      <c r="L28" s="30">
        <f t="shared" si="9"/>
        <v>71.599999999999994</v>
      </c>
      <c r="M28" s="30">
        <f t="shared" si="9"/>
        <v>71.599999999999994</v>
      </c>
      <c r="N28" s="30">
        <f t="shared" si="9"/>
        <v>2.2999999999999998</v>
      </c>
      <c r="O28" s="30">
        <f t="shared" si="9"/>
        <v>0</v>
      </c>
    </row>
    <row r="29" spans="1:15" ht="24.75" x14ac:dyDescent="0.25">
      <c r="A29" s="12"/>
      <c r="B29" s="20" t="s">
        <v>26</v>
      </c>
      <c r="C29" s="11" t="s">
        <v>16</v>
      </c>
      <c r="D29" s="29">
        <v>32</v>
      </c>
      <c r="E29" s="29">
        <v>32</v>
      </c>
      <c r="F29" s="29">
        <v>0</v>
      </c>
      <c r="G29" s="29">
        <v>0</v>
      </c>
      <c r="H29" s="29">
        <v>36</v>
      </c>
      <c r="I29" s="29">
        <v>36</v>
      </c>
      <c r="J29" s="29">
        <v>0</v>
      </c>
      <c r="K29" s="29">
        <v>0</v>
      </c>
      <c r="L29" s="29">
        <v>36</v>
      </c>
      <c r="M29" s="29">
        <v>36</v>
      </c>
      <c r="N29" s="29">
        <v>0</v>
      </c>
      <c r="O29" s="29">
        <v>0</v>
      </c>
    </row>
    <row r="30" spans="1:15" x14ac:dyDescent="0.25">
      <c r="A30" s="12"/>
      <c r="B30" s="13" t="s">
        <v>14</v>
      </c>
      <c r="C30" s="14"/>
      <c r="D30" s="30">
        <f>SUM(D29)</f>
        <v>32</v>
      </c>
      <c r="E30" s="30">
        <f t="shared" ref="E30:O30" si="10">SUM(E29)</f>
        <v>32</v>
      </c>
      <c r="F30" s="30">
        <f t="shared" si="10"/>
        <v>0</v>
      </c>
      <c r="G30" s="30">
        <f t="shared" si="10"/>
        <v>0</v>
      </c>
      <c r="H30" s="30">
        <f t="shared" si="10"/>
        <v>36</v>
      </c>
      <c r="I30" s="30">
        <f t="shared" si="10"/>
        <v>36</v>
      </c>
      <c r="J30" s="30">
        <f t="shared" si="10"/>
        <v>0</v>
      </c>
      <c r="K30" s="30">
        <f t="shared" si="10"/>
        <v>0</v>
      </c>
      <c r="L30" s="30">
        <f t="shared" si="10"/>
        <v>36</v>
      </c>
      <c r="M30" s="30">
        <f t="shared" si="10"/>
        <v>36</v>
      </c>
      <c r="N30" s="30">
        <f t="shared" si="10"/>
        <v>0</v>
      </c>
      <c r="O30" s="30">
        <f t="shared" si="10"/>
        <v>0</v>
      </c>
    </row>
    <row r="31" spans="1:15" ht="24.75" x14ac:dyDescent="0.25">
      <c r="A31" s="12"/>
      <c r="B31" s="20" t="s">
        <v>27</v>
      </c>
      <c r="C31" s="11" t="s">
        <v>16</v>
      </c>
      <c r="D31" s="29">
        <v>10</v>
      </c>
      <c r="E31" s="29">
        <v>10</v>
      </c>
      <c r="F31" s="29">
        <v>0</v>
      </c>
      <c r="G31" s="29">
        <v>0</v>
      </c>
      <c r="H31" s="29">
        <v>10</v>
      </c>
      <c r="I31" s="29">
        <v>10</v>
      </c>
      <c r="J31" s="29">
        <v>0</v>
      </c>
      <c r="K31" s="29">
        <v>0</v>
      </c>
      <c r="L31" s="29">
        <v>10</v>
      </c>
      <c r="M31" s="29">
        <v>10</v>
      </c>
      <c r="N31" s="29">
        <v>0</v>
      </c>
      <c r="O31" s="29">
        <v>0</v>
      </c>
    </row>
    <row r="32" spans="1:15" x14ac:dyDescent="0.25">
      <c r="A32" s="12"/>
      <c r="B32" s="13" t="s">
        <v>14</v>
      </c>
      <c r="C32" s="14"/>
      <c r="D32" s="30">
        <f>SUM(D31)</f>
        <v>10</v>
      </c>
      <c r="E32" s="30">
        <f t="shared" ref="E32:O32" si="11">SUM(E31)</f>
        <v>10</v>
      </c>
      <c r="F32" s="30">
        <f t="shared" si="11"/>
        <v>0</v>
      </c>
      <c r="G32" s="30">
        <f t="shared" si="11"/>
        <v>0</v>
      </c>
      <c r="H32" s="30">
        <f t="shared" si="11"/>
        <v>10</v>
      </c>
      <c r="I32" s="30">
        <f t="shared" si="11"/>
        <v>10</v>
      </c>
      <c r="J32" s="30">
        <f t="shared" si="11"/>
        <v>0</v>
      </c>
      <c r="K32" s="30">
        <f t="shared" si="11"/>
        <v>0</v>
      </c>
      <c r="L32" s="30">
        <f t="shared" si="11"/>
        <v>10</v>
      </c>
      <c r="M32" s="30">
        <f t="shared" si="11"/>
        <v>10</v>
      </c>
      <c r="N32" s="30">
        <f t="shared" si="11"/>
        <v>0</v>
      </c>
      <c r="O32" s="30">
        <f t="shared" si="11"/>
        <v>0</v>
      </c>
    </row>
    <row r="33" spans="1:15" x14ac:dyDescent="0.25">
      <c r="A33" s="50">
        <f>SUM(D13+D15+D17+D19+D21+D29+D31)</f>
        <v>145</v>
      </c>
      <c r="B33" s="34" t="s">
        <v>234</v>
      </c>
      <c r="C33" s="35"/>
      <c r="D33" s="36">
        <f>SUM(D12+D14+D16+D18+D20+D22+D24+D26+D28+D30+D32)</f>
        <v>243.10000000000002</v>
      </c>
      <c r="E33" s="36">
        <f t="shared" ref="E33:O33" si="12">SUM(E12+E14+E16+E18+E20+E22+E24+E26+E28+E30+E32)</f>
        <v>243.10000000000002</v>
      </c>
      <c r="F33" s="36">
        <f t="shared" si="12"/>
        <v>5.8000000000000007</v>
      </c>
      <c r="G33" s="36">
        <f t="shared" si="12"/>
        <v>0</v>
      </c>
      <c r="H33" s="36">
        <f t="shared" si="12"/>
        <v>270.3</v>
      </c>
      <c r="I33" s="36">
        <f t="shared" si="12"/>
        <v>270.3</v>
      </c>
      <c r="J33" s="36">
        <f t="shared" si="12"/>
        <v>4.0999999999999996</v>
      </c>
      <c r="K33" s="36">
        <f t="shared" si="12"/>
        <v>0</v>
      </c>
      <c r="L33" s="36">
        <f t="shared" si="12"/>
        <v>246.5</v>
      </c>
      <c r="M33" s="36">
        <f t="shared" si="12"/>
        <v>246.5</v>
      </c>
      <c r="N33" s="36">
        <f t="shared" si="12"/>
        <v>4.1999999999999993</v>
      </c>
      <c r="O33" s="36">
        <f t="shared" si="12"/>
        <v>0</v>
      </c>
    </row>
    <row r="34" spans="1:15" ht="36.75" x14ac:dyDescent="0.25">
      <c r="A34" s="12"/>
      <c r="B34" s="20" t="s">
        <v>28</v>
      </c>
      <c r="C34" s="11" t="s">
        <v>16</v>
      </c>
      <c r="D34" s="29">
        <v>10</v>
      </c>
      <c r="E34" s="29">
        <v>10</v>
      </c>
      <c r="F34" s="29">
        <v>0</v>
      </c>
      <c r="G34" s="29">
        <v>0</v>
      </c>
      <c r="H34" s="29">
        <v>10</v>
      </c>
      <c r="I34" s="29">
        <v>10</v>
      </c>
      <c r="J34" s="29">
        <v>0</v>
      </c>
      <c r="K34" s="29">
        <v>0</v>
      </c>
      <c r="L34" s="29">
        <v>10</v>
      </c>
      <c r="M34" s="29">
        <v>10</v>
      </c>
      <c r="N34" s="29">
        <v>0</v>
      </c>
      <c r="O34" s="29">
        <v>0</v>
      </c>
    </row>
    <row r="35" spans="1:15" x14ac:dyDescent="0.25">
      <c r="A35" s="12"/>
      <c r="B35" s="13" t="s">
        <v>14</v>
      </c>
      <c r="C35" s="14"/>
      <c r="D35" s="30">
        <f>SUM(D34)</f>
        <v>10</v>
      </c>
      <c r="E35" s="30">
        <f t="shared" ref="E35:O35" si="13">SUM(E34)</f>
        <v>10</v>
      </c>
      <c r="F35" s="30">
        <f t="shared" si="13"/>
        <v>0</v>
      </c>
      <c r="G35" s="30">
        <f t="shared" si="13"/>
        <v>0</v>
      </c>
      <c r="H35" s="30">
        <f t="shared" si="13"/>
        <v>10</v>
      </c>
      <c r="I35" s="30">
        <f t="shared" si="13"/>
        <v>10</v>
      </c>
      <c r="J35" s="30">
        <f t="shared" si="13"/>
        <v>0</v>
      </c>
      <c r="K35" s="30">
        <f t="shared" si="13"/>
        <v>0</v>
      </c>
      <c r="L35" s="30">
        <f t="shared" si="13"/>
        <v>10</v>
      </c>
      <c r="M35" s="30">
        <f t="shared" si="13"/>
        <v>10</v>
      </c>
      <c r="N35" s="30">
        <f t="shared" si="13"/>
        <v>0</v>
      </c>
      <c r="O35" s="30">
        <f t="shared" si="13"/>
        <v>0</v>
      </c>
    </row>
    <row r="36" spans="1:15" ht="24.75" x14ac:dyDescent="0.25">
      <c r="A36" s="12"/>
      <c r="B36" s="20" t="s">
        <v>29</v>
      </c>
      <c r="C36" s="11" t="s">
        <v>16</v>
      </c>
      <c r="D36" s="29">
        <v>15</v>
      </c>
      <c r="E36" s="29">
        <v>15</v>
      </c>
      <c r="F36" s="29">
        <v>0</v>
      </c>
      <c r="G36" s="29">
        <v>0</v>
      </c>
      <c r="H36" s="29">
        <v>12</v>
      </c>
      <c r="I36" s="29">
        <v>12</v>
      </c>
      <c r="J36" s="29">
        <v>0</v>
      </c>
      <c r="K36" s="29">
        <v>0</v>
      </c>
      <c r="L36" s="29">
        <v>12</v>
      </c>
      <c r="M36" s="29">
        <v>12</v>
      </c>
      <c r="N36" s="29">
        <v>0</v>
      </c>
      <c r="O36" s="29">
        <v>0</v>
      </c>
    </row>
    <row r="37" spans="1:15" x14ac:dyDescent="0.25">
      <c r="A37" s="12"/>
      <c r="B37" s="13" t="s">
        <v>14</v>
      </c>
      <c r="C37" s="14"/>
      <c r="D37" s="30">
        <f>SUM(D36)</f>
        <v>15</v>
      </c>
      <c r="E37" s="30">
        <f t="shared" ref="E37:O37" si="14">SUM(E36)</f>
        <v>15</v>
      </c>
      <c r="F37" s="30">
        <f t="shared" si="14"/>
        <v>0</v>
      </c>
      <c r="G37" s="30">
        <f t="shared" si="14"/>
        <v>0</v>
      </c>
      <c r="H37" s="30">
        <f t="shared" si="14"/>
        <v>12</v>
      </c>
      <c r="I37" s="30">
        <f t="shared" si="14"/>
        <v>12</v>
      </c>
      <c r="J37" s="30">
        <f t="shared" si="14"/>
        <v>0</v>
      </c>
      <c r="K37" s="30">
        <f t="shared" si="14"/>
        <v>0</v>
      </c>
      <c r="L37" s="30">
        <f t="shared" si="14"/>
        <v>12</v>
      </c>
      <c r="M37" s="30">
        <f t="shared" si="14"/>
        <v>12</v>
      </c>
      <c r="N37" s="30">
        <f t="shared" si="14"/>
        <v>0</v>
      </c>
      <c r="O37" s="30">
        <f t="shared" si="14"/>
        <v>0</v>
      </c>
    </row>
    <row r="38" spans="1:15" ht="24.75" x14ac:dyDescent="0.25">
      <c r="A38" s="12"/>
      <c r="B38" s="20" t="s">
        <v>30</v>
      </c>
      <c r="C38" s="11" t="s">
        <v>16</v>
      </c>
      <c r="D38" s="29">
        <v>9</v>
      </c>
      <c r="E38" s="29">
        <v>9</v>
      </c>
      <c r="F38" s="29">
        <v>0</v>
      </c>
      <c r="G38" s="29">
        <v>0</v>
      </c>
      <c r="H38" s="29">
        <v>9</v>
      </c>
      <c r="I38" s="29">
        <v>9</v>
      </c>
      <c r="J38" s="29">
        <v>0</v>
      </c>
      <c r="K38" s="29">
        <v>0</v>
      </c>
      <c r="L38" s="29">
        <v>9</v>
      </c>
      <c r="M38" s="29">
        <v>9</v>
      </c>
      <c r="N38" s="29">
        <v>0</v>
      </c>
      <c r="O38" s="29">
        <v>0</v>
      </c>
    </row>
    <row r="39" spans="1:15" x14ac:dyDescent="0.25">
      <c r="A39" s="12"/>
      <c r="B39" s="13" t="s">
        <v>14</v>
      </c>
      <c r="C39" s="14"/>
      <c r="D39" s="30">
        <f>SUM(D38)</f>
        <v>9</v>
      </c>
      <c r="E39" s="30">
        <f t="shared" ref="E39:N39" si="15">SUM(E38)</f>
        <v>9</v>
      </c>
      <c r="F39" s="30">
        <f t="shared" si="15"/>
        <v>0</v>
      </c>
      <c r="G39" s="30">
        <f t="shared" si="15"/>
        <v>0</v>
      </c>
      <c r="H39" s="30">
        <f t="shared" si="15"/>
        <v>9</v>
      </c>
      <c r="I39" s="30">
        <f t="shared" si="15"/>
        <v>9</v>
      </c>
      <c r="J39" s="30">
        <f t="shared" si="15"/>
        <v>0</v>
      </c>
      <c r="K39" s="30">
        <f t="shared" si="15"/>
        <v>0</v>
      </c>
      <c r="L39" s="30">
        <f t="shared" si="15"/>
        <v>9</v>
      </c>
      <c r="M39" s="30">
        <f t="shared" si="15"/>
        <v>9</v>
      </c>
      <c r="N39" s="30">
        <f t="shared" si="15"/>
        <v>0</v>
      </c>
      <c r="O39" s="30">
        <v>0</v>
      </c>
    </row>
    <row r="40" spans="1:15" ht="24.75" x14ac:dyDescent="0.25">
      <c r="A40" s="12"/>
      <c r="B40" s="20" t="s">
        <v>31</v>
      </c>
      <c r="C40" s="11" t="s">
        <v>16</v>
      </c>
      <c r="D40" s="29">
        <v>3</v>
      </c>
      <c r="E40" s="29">
        <v>3</v>
      </c>
      <c r="F40" s="29">
        <v>0</v>
      </c>
      <c r="G40" s="29">
        <v>0</v>
      </c>
      <c r="H40" s="29">
        <v>3</v>
      </c>
      <c r="I40" s="29">
        <v>3</v>
      </c>
      <c r="J40" s="29">
        <v>0</v>
      </c>
      <c r="K40" s="29">
        <v>0</v>
      </c>
      <c r="L40" s="29">
        <v>3</v>
      </c>
      <c r="M40" s="29">
        <v>3</v>
      </c>
      <c r="N40" s="29">
        <v>0</v>
      </c>
      <c r="O40" s="29">
        <v>0</v>
      </c>
    </row>
    <row r="41" spans="1:15" x14ac:dyDescent="0.25">
      <c r="A41" s="12"/>
      <c r="B41" s="13" t="s">
        <v>14</v>
      </c>
      <c r="C41" s="14"/>
      <c r="D41" s="30">
        <f>SUM(D40)</f>
        <v>3</v>
      </c>
      <c r="E41" s="30">
        <f t="shared" ref="E41:O41" si="16">SUM(E40)</f>
        <v>3</v>
      </c>
      <c r="F41" s="30">
        <f t="shared" si="16"/>
        <v>0</v>
      </c>
      <c r="G41" s="30">
        <f t="shared" si="16"/>
        <v>0</v>
      </c>
      <c r="H41" s="30">
        <f t="shared" si="16"/>
        <v>3</v>
      </c>
      <c r="I41" s="30">
        <f t="shared" si="16"/>
        <v>3</v>
      </c>
      <c r="J41" s="30">
        <f t="shared" si="16"/>
        <v>0</v>
      </c>
      <c r="K41" s="30">
        <f t="shared" si="16"/>
        <v>0</v>
      </c>
      <c r="L41" s="30">
        <f t="shared" si="16"/>
        <v>3</v>
      </c>
      <c r="M41" s="30">
        <f t="shared" si="16"/>
        <v>3</v>
      </c>
      <c r="N41" s="30">
        <f t="shared" si="16"/>
        <v>0</v>
      </c>
      <c r="O41" s="30">
        <f t="shared" si="16"/>
        <v>0</v>
      </c>
    </row>
    <row r="42" spans="1:15" x14ac:dyDescent="0.25">
      <c r="A42" s="12"/>
      <c r="B42" s="55" t="s">
        <v>32</v>
      </c>
      <c r="C42" s="11" t="s">
        <v>33</v>
      </c>
      <c r="D42" s="29">
        <v>6.6</v>
      </c>
      <c r="E42" s="29">
        <v>6.6</v>
      </c>
      <c r="F42" s="29">
        <v>0.1</v>
      </c>
      <c r="G42" s="29">
        <v>0</v>
      </c>
      <c r="H42" s="29">
        <v>7</v>
      </c>
      <c r="I42" s="29">
        <v>7</v>
      </c>
      <c r="J42" s="29">
        <v>0.1</v>
      </c>
      <c r="K42" s="29">
        <v>0</v>
      </c>
      <c r="L42" s="29">
        <v>7</v>
      </c>
      <c r="M42" s="29">
        <v>7</v>
      </c>
      <c r="N42" s="29">
        <v>0.1</v>
      </c>
      <c r="O42" s="29">
        <v>0</v>
      </c>
    </row>
    <row r="43" spans="1:15" x14ac:dyDescent="0.25">
      <c r="A43" s="12"/>
      <c r="B43" s="57"/>
      <c r="C43" s="11" t="s">
        <v>16</v>
      </c>
      <c r="D43" s="29">
        <v>27.3</v>
      </c>
      <c r="E43" s="29">
        <v>27.3</v>
      </c>
      <c r="F43" s="29">
        <v>0</v>
      </c>
      <c r="G43" s="29">
        <v>0</v>
      </c>
      <c r="H43" s="29">
        <v>36</v>
      </c>
      <c r="I43" s="29">
        <v>36</v>
      </c>
      <c r="J43" s="29">
        <v>0</v>
      </c>
      <c r="K43" s="29">
        <v>0</v>
      </c>
      <c r="L43" s="29">
        <v>37</v>
      </c>
      <c r="M43" s="29">
        <v>37</v>
      </c>
      <c r="N43" s="29">
        <v>0</v>
      </c>
      <c r="O43" s="29">
        <v>0</v>
      </c>
    </row>
    <row r="44" spans="1:15" x14ac:dyDescent="0.25">
      <c r="A44" s="12"/>
      <c r="B44" s="13" t="s">
        <v>14</v>
      </c>
      <c r="C44" s="14"/>
      <c r="D44" s="30">
        <f>SUM(D42:D43)</f>
        <v>33.9</v>
      </c>
      <c r="E44" s="30">
        <f t="shared" ref="E44:O44" si="17">SUM(E42:E43)</f>
        <v>33.9</v>
      </c>
      <c r="F44" s="30">
        <f t="shared" si="17"/>
        <v>0.1</v>
      </c>
      <c r="G44" s="30">
        <f t="shared" si="17"/>
        <v>0</v>
      </c>
      <c r="H44" s="30">
        <f t="shared" si="17"/>
        <v>43</v>
      </c>
      <c r="I44" s="30">
        <f t="shared" si="17"/>
        <v>43</v>
      </c>
      <c r="J44" s="30">
        <f t="shared" si="17"/>
        <v>0.1</v>
      </c>
      <c r="K44" s="30">
        <f t="shared" si="17"/>
        <v>0</v>
      </c>
      <c r="L44" s="30">
        <f t="shared" si="17"/>
        <v>44</v>
      </c>
      <c r="M44" s="30">
        <f t="shared" si="17"/>
        <v>44</v>
      </c>
      <c r="N44" s="30">
        <f t="shared" si="17"/>
        <v>0.1</v>
      </c>
      <c r="O44" s="30">
        <f t="shared" si="17"/>
        <v>0</v>
      </c>
    </row>
    <row r="45" spans="1:15" ht="24.75" x14ac:dyDescent="0.25">
      <c r="A45" s="12"/>
      <c r="B45" s="20" t="s">
        <v>34</v>
      </c>
      <c r="C45" s="11" t="s">
        <v>16</v>
      </c>
      <c r="D45" s="29">
        <v>12</v>
      </c>
      <c r="E45" s="29">
        <v>12</v>
      </c>
      <c r="F45" s="29">
        <v>0</v>
      </c>
      <c r="G45" s="29">
        <v>0</v>
      </c>
      <c r="H45" s="29">
        <v>11</v>
      </c>
      <c r="I45" s="29">
        <v>11</v>
      </c>
      <c r="J45" s="29">
        <v>0</v>
      </c>
      <c r="K45" s="29">
        <v>0</v>
      </c>
      <c r="L45" s="29">
        <v>11</v>
      </c>
      <c r="M45" s="29">
        <v>11</v>
      </c>
      <c r="N45" s="29">
        <v>0</v>
      </c>
      <c r="O45" s="29">
        <v>0</v>
      </c>
    </row>
    <row r="46" spans="1:15" x14ac:dyDescent="0.25">
      <c r="A46" s="12"/>
      <c r="B46" s="13" t="s">
        <v>14</v>
      </c>
      <c r="C46" s="14"/>
      <c r="D46" s="30">
        <f>SUM(D45)</f>
        <v>12</v>
      </c>
      <c r="E46" s="30">
        <f t="shared" ref="E46:O46" si="18">SUM(E45)</f>
        <v>12</v>
      </c>
      <c r="F46" s="30">
        <f t="shared" si="18"/>
        <v>0</v>
      </c>
      <c r="G46" s="30">
        <f t="shared" si="18"/>
        <v>0</v>
      </c>
      <c r="H46" s="30">
        <f t="shared" si="18"/>
        <v>11</v>
      </c>
      <c r="I46" s="30">
        <f t="shared" si="18"/>
        <v>11</v>
      </c>
      <c r="J46" s="30">
        <f t="shared" si="18"/>
        <v>0</v>
      </c>
      <c r="K46" s="30">
        <f t="shared" si="18"/>
        <v>0</v>
      </c>
      <c r="L46" s="30">
        <f t="shared" si="18"/>
        <v>11</v>
      </c>
      <c r="M46" s="30">
        <f t="shared" si="18"/>
        <v>11</v>
      </c>
      <c r="N46" s="30">
        <f t="shared" si="18"/>
        <v>0</v>
      </c>
      <c r="O46" s="30">
        <f t="shared" si="18"/>
        <v>0</v>
      </c>
    </row>
    <row r="47" spans="1:15" ht="24.75" x14ac:dyDescent="0.25">
      <c r="A47" s="12"/>
      <c r="B47" s="20" t="s">
        <v>35</v>
      </c>
      <c r="C47" s="11" t="s">
        <v>16</v>
      </c>
      <c r="D47" s="29">
        <v>2.1</v>
      </c>
      <c r="E47" s="29">
        <v>2.1</v>
      </c>
      <c r="F47" s="29">
        <v>0</v>
      </c>
      <c r="G47" s="29">
        <v>0</v>
      </c>
      <c r="H47" s="29">
        <v>2.5</v>
      </c>
      <c r="I47" s="29">
        <v>2.5</v>
      </c>
      <c r="J47" s="29">
        <v>0</v>
      </c>
      <c r="K47" s="29">
        <v>0</v>
      </c>
      <c r="L47" s="29">
        <v>3</v>
      </c>
      <c r="M47" s="29">
        <v>3</v>
      </c>
      <c r="N47" s="29">
        <v>0</v>
      </c>
      <c r="O47" s="29">
        <v>0</v>
      </c>
    </row>
    <row r="48" spans="1:15" x14ac:dyDescent="0.25">
      <c r="A48" s="12"/>
      <c r="B48" s="13" t="s">
        <v>14</v>
      </c>
      <c r="C48" s="14"/>
      <c r="D48" s="30">
        <f>SUM(D47)</f>
        <v>2.1</v>
      </c>
      <c r="E48" s="30">
        <f t="shared" ref="E48:O48" si="19">SUM(E47)</f>
        <v>2.1</v>
      </c>
      <c r="F48" s="30">
        <f t="shared" si="19"/>
        <v>0</v>
      </c>
      <c r="G48" s="30">
        <f t="shared" si="19"/>
        <v>0</v>
      </c>
      <c r="H48" s="30">
        <f t="shared" si="19"/>
        <v>2.5</v>
      </c>
      <c r="I48" s="30">
        <f t="shared" si="19"/>
        <v>2.5</v>
      </c>
      <c r="J48" s="30">
        <f t="shared" si="19"/>
        <v>0</v>
      </c>
      <c r="K48" s="30">
        <f t="shared" si="19"/>
        <v>0</v>
      </c>
      <c r="L48" s="30">
        <f t="shared" si="19"/>
        <v>3</v>
      </c>
      <c r="M48" s="30">
        <f t="shared" si="19"/>
        <v>3</v>
      </c>
      <c r="N48" s="30">
        <f t="shared" si="19"/>
        <v>0</v>
      </c>
      <c r="O48" s="30">
        <f t="shared" si="19"/>
        <v>0</v>
      </c>
    </row>
    <row r="49" spans="1:15" ht="24.75" x14ac:dyDescent="0.25">
      <c r="A49" s="12"/>
      <c r="B49" s="20" t="s">
        <v>36</v>
      </c>
      <c r="C49" s="11" t="s">
        <v>16</v>
      </c>
      <c r="D49" s="29">
        <v>3</v>
      </c>
      <c r="E49" s="29">
        <v>3</v>
      </c>
      <c r="F49" s="29">
        <v>0</v>
      </c>
      <c r="G49" s="29">
        <v>0</v>
      </c>
      <c r="H49" s="29">
        <v>4</v>
      </c>
      <c r="I49" s="29">
        <v>4</v>
      </c>
      <c r="J49" s="29">
        <v>0</v>
      </c>
      <c r="K49" s="29">
        <v>0</v>
      </c>
      <c r="L49" s="29">
        <v>4</v>
      </c>
      <c r="M49" s="29">
        <v>4</v>
      </c>
      <c r="N49" s="29">
        <v>0</v>
      </c>
      <c r="O49" s="29">
        <v>0</v>
      </c>
    </row>
    <row r="50" spans="1:15" x14ac:dyDescent="0.25">
      <c r="A50" s="12"/>
      <c r="B50" s="13" t="s">
        <v>14</v>
      </c>
      <c r="C50" s="14"/>
      <c r="D50" s="30">
        <f>SUM(D49)</f>
        <v>3</v>
      </c>
      <c r="E50" s="30">
        <f t="shared" ref="E50:O50" si="20">SUM(E49)</f>
        <v>3</v>
      </c>
      <c r="F50" s="30">
        <f t="shared" si="20"/>
        <v>0</v>
      </c>
      <c r="G50" s="30">
        <f t="shared" si="20"/>
        <v>0</v>
      </c>
      <c r="H50" s="30">
        <f t="shared" si="20"/>
        <v>4</v>
      </c>
      <c r="I50" s="30">
        <f t="shared" si="20"/>
        <v>4</v>
      </c>
      <c r="J50" s="30">
        <f t="shared" si="20"/>
        <v>0</v>
      </c>
      <c r="K50" s="30">
        <f t="shared" si="20"/>
        <v>0</v>
      </c>
      <c r="L50" s="30">
        <f t="shared" si="20"/>
        <v>4</v>
      </c>
      <c r="M50" s="30">
        <f t="shared" si="20"/>
        <v>4</v>
      </c>
      <c r="N50" s="30">
        <f t="shared" si="20"/>
        <v>0</v>
      </c>
      <c r="O50" s="30">
        <f t="shared" si="20"/>
        <v>0</v>
      </c>
    </row>
    <row r="51" spans="1:15" ht="24.75" x14ac:dyDescent="0.25">
      <c r="A51" s="12"/>
      <c r="B51" s="20" t="s">
        <v>37</v>
      </c>
      <c r="C51" s="11" t="s">
        <v>16</v>
      </c>
      <c r="D51" s="29">
        <v>0</v>
      </c>
      <c r="E51" s="29">
        <v>0</v>
      </c>
      <c r="F51" s="29">
        <v>0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M51" s="29">
        <v>0</v>
      </c>
      <c r="N51" s="29">
        <v>0</v>
      </c>
      <c r="O51" s="29">
        <v>0</v>
      </c>
    </row>
    <row r="52" spans="1:15" x14ac:dyDescent="0.25">
      <c r="A52" s="12"/>
      <c r="B52" s="13" t="s">
        <v>14</v>
      </c>
      <c r="C52" s="14"/>
      <c r="D52" s="30">
        <f>SUM(D51)</f>
        <v>0</v>
      </c>
      <c r="E52" s="30">
        <f t="shared" ref="E52:O52" si="21">SUM(E51)</f>
        <v>0</v>
      </c>
      <c r="F52" s="30">
        <f t="shared" si="21"/>
        <v>0</v>
      </c>
      <c r="G52" s="30">
        <f t="shared" si="21"/>
        <v>0</v>
      </c>
      <c r="H52" s="30">
        <f t="shared" si="21"/>
        <v>0</v>
      </c>
      <c r="I52" s="30">
        <f t="shared" si="21"/>
        <v>0</v>
      </c>
      <c r="J52" s="30">
        <f t="shared" si="21"/>
        <v>0</v>
      </c>
      <c r="K52" s="30">
        <f t="shared" si="21"/>
        <v>0</v>
      </c>
      <c r="L52" s="30">
        <f t="shared" si="21"/>
        <v>0</v>
      </c>
      <c r="M52" s="30">
        <f t="shared" si="21"/>
        <v>0</v>
      </c>
      <c r="N52" s="30">
        <f t="shared" si="21"/>
        <v>0</v>
      </c>
      <c r="O52" s="30">
        <f t="shared" si="21"/>
        <v>0</v>
      </c>
    </row>
    <row r="53" spans="1:15" ht="24.75" x14ac:dyDescent="0.25">
      <c r="A53" s="12"/>
      <c r="B53" s="20" t="s">
        <v>38</v>
      </c>
      <c r="C53" s="11" t="s">
        <v>16</v>
      </c>
      <c r="D53" s="29">
        <v>35</v>
      </c>
      <c r="E53" s="29">
        <v>35</v>
      </c>
      <c r="F53" s="29">
        <v>0</v>
      </c>
      <c r="G53" s="29">
        <v>0</v>
      </c>
      <c r="H53" s="29">
        <v>38</v>
      </c>
      <c r="I53" s="29">
        <v>38</v>
      </c>
      <c r="J53" s="29">
        <v>0</v>
      </c>
      <c r="K53" s="29">
        <v>0</v>
      </c>
      <c r="L53" s="29">
        <v>40</v>
      </c>
      <c r="M53" s="29">
        <v>40</v>
      </c>
      <c r="N53" s="29">
        <v>0</v>
      </c>
      <c r="O53" s="29">
        <v>0</v>
      </c>
    </row>
    <row r="54" spans="1:15" x14ac:dyDescent="0.25">
      <c r="A54" s="12"/>
      <c r="B54" s="13" t="s">
        <v>14</v>
      </c>
      <c r="C54" s="14"/>
      <c r="D54" s="30">
        <f>SUM(D53)</f>
        <v>35</v>
      </c>
      <c r="E54" s="30">
        <f t="shared" ref="E54:O54" si="22">SUM(E53)</f>
        <v>35</v>
      </c>
      <c r="F54" s="30">
        <f t="shared" si="22"/>
        <v>0</v>
      </c>
      <c r="G54" s="30">
        <f t="shared" si="22"/>
        <v>0</v>
      </c>
      <c r="H54" s="30">
        <f t="shared" si="22"/>
        <v>38</v>
      </c>
      <c r="I54" s="30">
        <f t="shared" si="22"/>
        <v>38</v>
      </c>
      <c r="J54" s="30">
        <f t="shared" si="22"/>
        <v>0</v>
      </c>
      <c r="K54" s="30">
        <f t="shared" si="22"/>
        <v>0</v>
      </c>
      <c r="L54" s="30">
        <f t="shared" si="22"/>
        <v>40</v>
      </c>
      <c r="M54" s="30">
        <f t="shared" si="22"/>
        <v>40</v>
      </c>
      <c r="N54" s="30">
        <f t="shared" si="22"/>
        <v>0</v>
      </c>
      <c r="O54" s="30">
        <f t="shared" si="22"/>
        <v>0</v>
      </c>
    </row>
    <row r="55" spans="1:15" x14ac:dyDescent="0.25">
      <c r="A55" s="50">
        <f>SUM(D34+D36+D38+D40+D43+D45+D47+D49+D51+D53)</f>
        <v>116.39999999999999</v>
      </c>
      <c r="B55" s="34" t="s">
        <v>235</v>
      </c>
      <c r="C55" s="35"/>
      <c r="D55" s="36">
        <f>SUM(D54,D52,D50,D48,D46,D44,D41,D39,D37,D35)</f>
        <v>123</v>
      </c>
      <c r="E55" s="36">
        <f t="shared" ref="E55:O55" si="23">SUM(E54,E52,E50,E48,E46,E44,E41,E39,E37,E35)</f>
        <v>123</v>
      </c>
      <c r="F55" s="36">
        <f t="shared" si="23"/>
        <v>0.1</v>
      </c>
      <c r="G55" s="36">
        <f t="shared" si="23"/>
        <v>0</v>
      </c>
      <c r="H55" s="36">
        <f t="shared" si="23"/>
        <v>132.5</v>
      </c>
      <c r="I55" s="36">
        <f t="shared" si="23"/>
        <v>132.5</v>
      </c>
      <c r="J55" s="36">
        <f t="shared" si="23"/>
        <v>0.1</v>
      </c>
      <c r="K55" s="36">
        <f t="shared" si="23"/>
        <v>0</v>
      </c>
      <c r="L55" s="36">
        <f t="shared" si="23"/>
        <v>136</v>
      </c>
      <c r="M55" s="36">
        <f t="shared" si="23"/>
        <v>136</v>
      </c>
      <c r="N55" s="36">
        <f t="shared" si="23"/>
        <v>0.1</v>
      </c>
      <c r="O55" s="36">
        <f t="shared" si="23"/>
        <v>0</v>
      </c>
    </row>
    <row r="56" spans="1:15" ht="36.75" x14ac:dyDescent="0.25">
      <c r="A56" s="12"/>
      <c r="B56" s="20" t="s">
        <v>39</v>
      </c>
      <c r="C56" s="11" t="s">
        <v>16</v>
      </c>
      <c r="D56" s="29">
        <v>1000</v>
      </c>
      <c r="E56" s="29">
        <v>1000</v>
      </c>
      <c r="F56" s="29">
        <v>0</v>
      </c>
      <c r="G56" s="29">
        <v>0</v>
      </c>
      <c r="H56" s="29">
        <v>1000</v>
      </c>
      <c r="I56" s="29">
        <v>1000</v>
      </c>
      <c r="J56" s="29">
        <v>0</v>
      </c>
      <c r="K56" s="29">
        <v>0</v>
      </c>
      <c r="L56" s="29">
        <v>1000</v>
      </c>
      <c r="M56" s="29">
        <v>1000</v>
      </c>
      <c r="N56" s="29">
        <v>0</v>
      </c>
      <c r="O56" s="29">
        <v>0</v>
      </c>
    </row>
    <row r="57" spans="1:15" x14ac:dyDescent="0.25">
      <c r="A57" s="12"/>
      <c r="B57" s="13" t="s">
        <v>14</v>
      </c>
      <c r="C57" s="14"/>
      <c r="D57" s="30">
        <f>SUM(D56)</f>
        <v>1000</v>
      </c>
      <c r="E57" s="30">
        <f t="shared" ref="E57:O57" si="24">SUM(E56)</f>
        <v>1000</v>
      </c>
      <c r="F57" s="30">
        <f t="shared" si="24"/>
        <v>0</v>
      </c>
      <c r="G57" s="30">
        <f t="shared" si="24"/>
        <v>0</v>
      </c>
      <c r="H57" s="30">
        <f t="shared" si="24"/>
        <v>1000</v>
      </c>
      <c r="I57" s="30">
        <f t="shared" si="24"/>
        <v>1000</v>
      </c>
      <c r="J57" s="30">
        <f t="shared" si="24"/>
        <v>0</v>
      </c>
      <c r="K57" s="30">
        <f t="shared" si="24"/>
        <v>0</v>
      </c>
      <c r="L57" s="30">
        <f t="shared" si="24"/>
        <v>1000</v>
      </c>
      <c r="M57" s="30">
        <f t="shared" si="24"/>
        <v>1000</v>
      </c>
      <c r="N57" s="30">
        <f t="shared" si="24"/>
        <v>0</v>
      </c>
      <c r="O57" s="30">
        <f t="shared" si="24"/>
        <v>0</v>
      </c>
    </row>
    <row r="58" spans="1:15" ht="24.75" x14ac:dyDescent="0.25">
      <c r="A58" s="12"/>
      <c r="B58" s="20" t="s">
        <v>40</v>
      </c>
      <c r="C58" s="11" t="s">
        <v>16</v>
      </c>
      <c r="D58" s="29">
        <v>415.3</v>
      </c>
      <c r="E58" s="29">
        <v>415.3</v>
      </c>
      <c r="F58" s="29">
        <v>0</v>
      </c>
      <c r="G58" s="29">
        <v>0</v>
      </c>
      <c r="H58" s="29">
        <v>415.3</v>
      </c>
      <c r="I58" s="29">
        <v>415.3</v>
      </c>
      <c r="J58" s="29">
        <v>0</v>
      </c>
      <c r="K58" s="29">
        <v>0</v>
      </c>
      <c r="L58" s="29">
        <v>415.3</v>
      </c>
      <c r="M58" s="29">
        <v>415.3</v>
      </c>
      <c r="N58" s="29">
        <v>0</v>
      </c>
      <c r="O58" s="29">
        <v>0</v>
      </c>
    </row>
    <row r="59" spans="1:15" x14ac:dyDescent="0.25">
      <c r="A59" s="12"/>
      <c r="B59" s="13" t="s">
        <v>14</v>
      </c>
      <c r="C59" s="14"/>
      <c r="D59" s="30">
        <f>SUM(D58)</f>
        <v>415.3</v>
      </c>
      <c r="E59" s="30">
        <f t="shared" ref="E59:O59" si="25">SUM(E58)</f>
        <v>415.3</v>
      </c>
      <c r="F59" s="30">
        <f t="shared" si="25"/>
        <v>0</v>
      </c>
      <c r="G59" s="30">
        <f t="shared" si="25"/>
        <v>0</v>
      </c>
      <c r="H59" s="30">
        <f t="shared" si="25"/>
        <v>415.3</v>
      </c>
      <c r="I59" s="30">
        <f t="shared" si="25"/>
        <v>415.3</v>
      </c>
      <c r="J59" s="30">
        <f t="shared" si="25"/>
        <v>0</v>
      </c>
      <c r="K59" s="30">
        <f t="shared" si="25"/>
        <v>0</v>
      </c>
      <c r="L59" s="30">
        <f t="shared" si="25"/>
        <v>415.3</v>
      </c>
      <c r="M59" s="30">
        <f t="shared" si="25"/>
        <v>415.3</v>
      </c>
      <c r="N59" s="30">
        <f t="shared" si="25"/>
        <v>0</v>
      </c>
      <c r="O59" s="30">
        <f t="shared" si="25"/>
        <v>0</v>
      </c>
    </row>
    <row r="60" spans="1:15" ht="48.75" x14ac:dyDescent="0.25">
      <c r="A60" s="12"/>
      <c r="B60" s="20" t="s">
        <v>41</v>
      </c>
      <c r="C60" s="11" t="s">
        <v>16</v>
      </c>
      <c r="D60" s="29">
        <v>27.7</v>
      </c>
      <c r="E60" s="29">
        <v>27.7</v>
      </c>
      <c r="F60" s="29">
        <v>0</v>
      </c>
      <c r="G60" s="29">
        <v>0</v>
      </c>
      <c r="H60" s="29">
        <v>40</v>
      </c>
      <c r="I60" s="29">
        <v>40</v>
      </c>
      <c r="J60" s="29">
        <v>0</v>
      </c>
      <c r="K60" s="29">
        <v>0</v>
      </c>
      <c r="L60" s="29">
        <v>40</v>
      </c>
      <c r="M60" s="29">
        <v>40</v>
      </c>
      <c r="N60" s="29">
        <v>0</v>
      </c>
      <c r="O60" s="29">
        <v>0</v>
      </c>
    </row>
    <row r="61" spans="1:15" x14ac:dyDescent="0.25">
      <c r="A61" s="12"/>
      <c r="B61" s="13" t="s">
        <v>14</v>
      </c>
      <c r="C61" s="14"/>
      <c r="D61" s="30">
        <f>SUM(D60)</f>
        <v>27.7</v>
      </c>
      <c r="E61" s="30">
        <f t="shared" ref="E61:O61" si="26">SUM(E60)</f>
        <v>27.7</v>
      </c>
      <c r="F61" s="30">
        <f t="shared" si="26"/>
        <v>0</v>
      </c>
      <c r="G61" s="30">
        <f t="shared" si="26"/>
        <v>0</v>
      </c>
      <c r="H61" s="30">
        <f t="shared" si="26"/>
        <v>40</v>
      </c>
      <c r="I61" s="30">
        <f t="shared" si="26"/>
        <v>40</v>
      </c>
      <c r="J61" s="30">
        <f t="shared" si="26"/>
        <v>0</v>
      </c>
      <c r="K61" s="30">
        <f t="shared" si="26"/>
        <v>0</v>
      </c>
      <c r="L61" s="30">
        <f t="shared" si="26"/>
        <v>40</v>
      </c>
      <c r="M61" s="30">
        <f t="shared" si="26"/>
        <v>40</v>
      </c>
      <c r="N61" s="30">
        <f t="shared" si="26"/>
        <v>0</v>
      </c>
      <c r="O61" s="30">
        <f t="shared" si="26"/>
        <v>0</v>
      </c>
    </row>
    <row r="62" spans="1:15" ht="48.75" x14ac:dyDescent="0.25">
      <c r="A62" s="12"/>
      <c r="B62" s="20" t="s">
        <v>42</v>
      </c>
      <c r="C62" s="11" t="s">
        <v>43</v>
      </c>
      <c r="D62" s="29">
        <v>103.5</v>
      </c>
      <c r="E62" s="29">
        <v>103.5</v>
      </c>
      <c r="F62" s="29">
        <v>0</v>
      </c>
      <c r="G62" s="29">
        <v>0</v>
      </c>
      <c r="H62" s="29">
        <v>103.5</v>
      </c>
      <c r="I62" s="29">
        <v>103.5</v>
      </c>
      <c r="J62" s="29">
        <v>0</v>
      </c>
      <c r="K62" s="29">
        <v>0</v>
      </c>
      <c r="L62" s="29">
        <v>103.5</v>
      </c>
      <c r="M62" s="29">
        <v>103.5</v>
      </c>
      <c r="N62" s="29">
        <v>0</v>
      </c>
      <c r="O62" s="29">
        <v>0</v>
      </c>
    </row>
    <row r="63" spans="1:15" x14ac:dyDescent="0.25">
      <c r="A63" s="12"/>
      <c r="B63" s="13" t="s">
        <v>14</v>
      </c>
      <c r="C63" s="14"/>
      <c r="D63" s="30">
        <f>SUM(D62)</f>
        <v>103.5</v>
      </c>
      <c r="E63" s="30">
        <f t="shared" ref="E63:O63" si="27">SUM(E62)</f>
        <v>103.5</v>
      </c>
      <c r="F63" s="30">
        <f t="shared" si="27"/>
        <v>0</v>
      </c>
      <c r="G63" s="30">
        <f t="shared" si="27"/>
        <v>0</v>
      </c>
      <c r="H63" s="30">
        <f t="shared" si="27"/>
        <v>103.5</v>
      </c>
      <c r="I63" s="30">
        <f t="shared" si="27"/>
        <v>103.5</v>
      </c>
      <c r="J63" s="30">
        <f t="shared" si="27"/>
        <v>0</v>
      </c>
      <c r="K63" s="30">
        <f t="shared" si="27"/>
        <v>0</v>
      </c>
      <c r="L63" s="30">
        <f t="shared" si="27"/>
        <v>103.5</v>
      </c>
      <c r="M63" s="30">
        <f t="shared" si="27"/>
        <v>103.5</v>
      </c>
      <c r="N63" s="30">
        <f t="shared" si="27"/>
        <v>0</v>
      </c>
      <c r="O63" s="30">
        <f t="shared" si="27"/>
        <v>0</v>
      </c>
    </row>
    <row r="64" spans="1:15" ht="48.75" x14ac:dyDescent="0.25">
      <c r="A64" s="12"/>
      <c r="B64" s="20" t="s">
        <v>44</v>
      </c>
      <c r="C64" s="11" t="s">
        <v>16</v>
      </c>
      <c r="D64" s="29">
        <v>25</v>
      </c>
      <c r="E64" s="29">
        <v>25</v>
      </c>
      <c r="F64" s="29">
        <v>0</v>
      </c>
      <c r="G64" s="29">
        <v>0</v>
      </c>
      <c r="H64" s="29">
        <v>25</v>
      </c>
      <c r="I64" s="29">
        <v>25</v>
      </c>
      <c r="J64" s="29">
        <v>0</v>
      </c>
      <c r="K64" s="29">
        <v>0</v>
      </c>
      <c r="L64" s="29">
        <v>25</v>
      </c>
      <c r="M64" s="29">
        <v>25</v>
      </c>
      <c r="N64" s="29">
        <v>0</v>
      </c>
      <c r="O64" s="29">
        <v>0</v>
      </c>
    </row>
    <row r="65" spans="1:15" x14ac:dyDescent="0.25">
      <c r="A65" s="12"/>
      <c r="B65" s="13" t="s">
        <v>14</v>
      </c>
      <c r="C65" s="14"/>
      <c r="D65" s="30">
        <f>SUM(D64)</f>
        <v>25</v>
      </c>
      <c r="E65" s="30">
        <f t="shared" ref="E65:O65" si="28">SUM(E64)</f>
        <v>25</v>
      </c>
      <c r="F65" s="30">
        <f t="shared" si="28"/>
        <v>0</v>
      </c>
      <c r="G65" s="30">
        <f t="shared" si="28"/>
        <v>0</v>
      </c>
      <c r="H65" s="30">
        <f t="shared" si="28"/>
        <v>25</v>
      </c>
      <c r="I65" s="30">
        <f t="shared" si="28"/>
        <v>25</v>
      </c>
      <c r="J65" s="30">
        <f t="shared" si="28"/>
        <v>0</v>
      </c>
      <c r="K65" s="30">
        <f t="shared" si="28"/>
        <v>0</v>
      </c>
      <c r="L65" s="30">
        <f t="shared" si="28"/>
        <v>25</v>
      </c>
      <c r="M65" s="30">
        <f t="shared" si="28"/>
        <v>25</v>
      </c>
      <c r="N65" s="30">
        <f t="shared" si="28"/>
        <v>0</v>
      </c>
      <c r="O65" s="30">
        <f t="shared" si="28"/>
        <v>0</v>
      </c>
    </row>
    <row r="66" spans="1:15" ht="24.75" x14ac:dyDescent="0.25">
      <c r="A66" s="12"/>
      <c r="B66" s="20" t="s">
        <v>45</v>
      </c>
      <c r="C66" s="11" t="s">
        <v>43</v>
      </c>
      <c r="D66" s="29">
        <v>72.8</v>
      </c>
      <c r="E66" s="29">
        <v>72.8</v>
      </c>
      <c r="F66" s="29">
        <v>0</v>
      </c>
      <c r="G66" s="29">
        <v>0</v>
      </c>
      <c r="H66" s="29">
        <v>72.8</v>
      </c>
      <c r="I66" s="29">
        <v>72.8</v>
      </c>
      <c r="J66" s="29">
        <v>0</v>
      </c>
      <c r="K66" s="29">
        <v>0</v>
      </c>
      <c r="L66" s="29">
        <v>72.8</v>
      </c>
      <c r="M66" s="29">
        <v>72.8</v>
      </c>
      <c r="N66" s="29">
        <v>0</v>
      </c>
      <c r="O66" s="29">
        <v>0</v>
      </c>
    </row>
    <row r="67" spans="1:15" x14ac:dyDescent="0.25">
      <c r="A67" s="12"/>
      <c r="B67" s="13" t="s">
        <v>14</v>
      </c>
      <c r="C67" s="14"/>
      <c r="D67" s="30">
        <f>SUM(D66)</f>
        <v>72.8</v>
      </c>
      <c r="E67" s="30">
        <f t="shared" ref="E67:O67" si="29">SUM(E66)</f>
        <v>72.8</v>
      </c>
      <c r="F67" s="30">
        <f t="shared" si="29"/>
        <v>0</v>
      </c>
      <c r="G67" s="30">
        <f t="shared" si="29"/>
        <v>0</v>
      </c>
      <c r="H67" s="30">
        <f t="shared" si="29"/>
        <v>72.8</v>
      </c>
      <c r="I67" s="30">
        <f t="shared" si="29"/>
        <v>72.8</v>
      </c>
      <c r="J67" s="30">
        <f t="shared" si="29"/>
        <v>0</v>
      </c>
      <c r="K67" s="30">
        <f t="shared" si="29"/>
        <v>0</v>
      </c>
      <c r="L67" s="30">
        <f t="shared" si="29"/>
        <v>72.8</v>
      </c>
      <c r="M67" s="30">
        <f t="shared" si="29"/>
        <v>72.8</v>
      </c>
      <c r="N67" s="30">
        <f t="shared" si="29"/>
        <v>0</v>
      </c>
      <c r="O67" s="30">
        <f t="shared" si="29"/>
        <v>0</v>
      </c>
    </row>
    <row r="68" spans="1:15" x14ac:dyDescent="0.25">
      <c r="A68" s="12"/>
      <c r="B68" s="20" t="s">
        <v>46</v>
      </c>
      <c r="C68" s="11" t="s">
        <v>33</v>
      </c>
      <c r="D68" s="29">
        <v>0</v>
      </c>
      <c r="E68" s="29">
        <v>0</v>
      </c>
      <c r="F68" s="29">
        <v>0</v>
      </c>
      <c r="G68" s="29">
        <v>0</v>
      </c>
      <c r="H68" s="29">
        <v>0</v>
      </c>
      <c r="I68" s="29">
        <v>0</v>
      </c>
      <c r="J68" s="29">
        <v>0</v>
      </c>
      <c r="K68" s="29">
        <v>0</v>
      </c>
      <c r="L68" s="29">
        <v>0</v>
      </c>
      <c r="M68" s="29">
        <v>0</v>
      </c>
      <c r="N68" s="29">
        <v>0</v>
      </c>
      <c r="O68" s="29">
        <v>0</v>
      </c>
    </row>
    <row r="69" spans="1:15" x14ac:dyDescent="0.25">
      <c r="A69" s="12"/>
      <c r="B69" s="13" t="s">
        <v>14</v>
      </c>
      <c r="C69" s="14"/>
      <c r="D69" s="30">
        <f>SUM(D68)</f>
        <v>0</v>
      </c>
      <c r="E69" s="30">
        <f t="shared" ref="E69:O69" si="30">SUM(E68)</f>
        <v>0</v>
      </c>
      <c r="F69" s="30">
        <f t="shared" si="30"/>
        <v>0</v>
      </c>
      <c r="G69" s="30">
        <f t="shared" si="30"/>
        <v>0</v>
      </c>
      <c r="H69" s="30">
        <f t="shared" si="30"/>
        <v>0</v>
      </c>
      <c r="I69" s="30">
        <f t="shared" si="30"/>
        <v>0</v>
      </c>
      <c r="J69" s="30">
        <f t="shared" si="30"/>
        <v>0</v>
      </c>
      <c r="K69" s="30">
        <f t="shared" si="30"/>
        <v>0</v>
      </c>
      <c r="L69" s="30">
        <f t="shared" si="30"/>
        <v>0</v>
      </c>
      <c r="M69" s="30">
        <f t="shared" si="30"/>
        <v>0</v>
      </c>
      <c r="N69" s="30">
        <f t="shared" si="30"/>
        <v>0</v>
      </c>
      <c r="O69" s="30">
        <f t="shared" si="30"/>
        <v>0</v>
      </c>
    </row>
    <row r="70" spans="1:15" x14ac:dyDescent="0.25">
      <c r="A70" s="12"/>
      <c r="B70" s="55" t="s">
        <v>47</v>
      </c>
      <c r="C70" s="11" t="s">
        <v>43</v>
      </c>
      <c r="D70" s="29">
        <v>280</v>
      </c>
      <c r="E70" s="29">
        <v>280</v>
      </c>
      <c r="F70" s="29">
        <v>0</v>
      </c>
      <c r="G70" s="29">
        <v>0</v>
      </c>
      <c r="H70" s="29">
        <v>280</v>
      </c>
      <c r="I70" s="29">
        <v>280</v>
      </c>
      <c r="J70" s="29">
        <v>0</v>
      </c>
      <c r="K70" s="29">
        <v>0</v>
      </c>
      <c r="L70" s="29">
        <v>280</v>
      </c>
      <c r="M70" s="29">
        <v>280</v>
      </c>
      <c r="N70" s="29">
        <v>0</v>
      </c>
      <c r="O70" s="29">
        <v>0</v>
      </c>
    </row>
    <row r="71" spans="1:15" x14ac:dyDescent="0.25">
      <c r="A71" s="12"/>
      <c r="B71" s="57"/>
      <c r="C71" s="11" t="s">
        <v>16</v>
      </c>
      <c r="D71" s="29">
        <v>300</v>
      </c>
      <c r="E71" s="29">
        <v>300</v>
      </c>
      <c r="F71" s="29">
        <v>0</v>
      </c>
      <c r="G71" s="29">
        <v>0</v>
      </c>
      <c r="H71" s="29">
        <v>300</v>
      </c>
      <c r="I71" s="29">
        <v>300</v>
      </c>
      <c r="J71" s="29">
        <v>0</v>
      </c>
      <c r="K71" s="29">
        <v>0</v>
      </c>
      <c r="L71" s="29">
        <v>300</v>
      </c>
      <c r="M71" s="29">
        <v>300</v>
      </c>
      <c r="N71" s="29">
        <v>0</v>
      </c>
      <c r="O71" s="29">
        <v>0</v>
      </c>
    </row>
    <row r="72" spans="1:15" x14ac:dyDescent="0.25">
      <c r="A72" s="12"/>
      <c r="B72" s="13" t="s">
        <v>14</v>
      </c>
      <c r="C72" s="14"/>
      <c r="D72" s="30">
        <f>SUM(D70:D71)</f>
        <v>580</v>
      </c>
      <c r="E72" s="30">
        <f t="shared" ref="E72:O72" si="31">SUM(E70:E71)</f>
        <v>580</v>
      </c>
      <c r="F72" s="30">
        <f t="shared" si="31"/>
        <v>0</v>
      </c>
      <c r="G72" s="30">
        <f t="shared" si="31"/>
        <v>0</v>
      </c>
      <c r="H72" s="30">
        <f t="shared" si="31"/>
        <v>580</v>
      </c>
      <c r="I72" s="30">
        <f t="shared" si="31"/>
        <v>580</v>
      </c>
      <c r="J72" s="30">
        <f t="shared" si="31"/>
        <v>0</v>
      </c>
      <c r="K72" s="30">
        <f t="shared" si="31"/>
        <v>0</v>
      </c>
      <c r="L72" s="30">
        <f t="shared" si="31"/>
        <v>580</v>
      </c>
      <c r="M72" s="30">
        <f t="shared" si="31"/>
        <v>580</v>
      </c>
      <c r="N72" s="30">
        <f t="shared" si="31"/>
        <v>0</v>
      </c>
      <c r="O72" s="30">
        <f t="shared" si="31"/>
        <v>0</v>
      </c>
    </row>
    <row r="73" spans="1:15" ht="24.75" x14ac:dyDescent="0.25">
      <c r="A73" s="12"/>
      <c r="B73" s="20" t="s">
        <v>48</v>
      </c>
      <c r="C73" s="11" t="s">
        <v>33</v>
      </c>
      <c r="D73" s="29">
        <v>17.100000000000001</v>
      </c>
      <c r="E73" s="29">
        <v>17.100000000000001</v>
      </c>
      <c r="F73" s="29">
        <v>0</v>
      </c>
      <c r="G73" s="29">
        <v>0</v>
      </c>
      <c r="H73" s="29">
        <v>17.2</v>
      </c>
      <c r="I73" s="29">
        <v>17.2</v>
      </c>
      <c r="J73" s="29">
        <v>0</v>
      </c>
      <c r="K73" s="29">
        <v>0</v>
      </c>
      <c r="L73" s="29">
        <v>17.3</v>
      </c>
      <c r="M73" s="29">
        <v>17.3</v>
      </c>
      <c r="N73" s="29">
        <v>0</v>
      </c>
      <c r="O73" s="29">
        <v>0</v>
      </c>
    </row>
    <row r="74" spans="1:15" x14ac:dyDescent="0.25">
      <c r="A74" s="12"/>
      <c r="B74" s="13" t="s">
        <v>14</v>
      </c>
      <c r="C74" s="14"/>
      <c r="D74" s="30">
        <f>SUM(D73)</f>
        <v>17.100000000000001</v>
      </c>
      <c r="E74" s="30">
        <f t="shared" ref="E74:O74" si="32">SUM(E73)</f>
        <v>17.100000000000001</v>
      </c>
      <c r="F74" s="30">
        <f t="shared" si="32"/>
        <v>0</v>
      </c>
      <c r="G74" s="30">
        <f t="shared" si="32"/>
        <v>0</v>
      </c>
      <c r="H74" s="30">
        <f t="shared" si="32"/>
        <v>17.2</v>
      </c>
      <c r="I74" s="30">
        <f t="shared" si="32"/>
        <v>17.2</v>
      </c>
      <c r="J74" s="30">
        <f t="shared" si="32"/>
        <v>0</v>
      </c>
      <c r="K74" s="30">
        <f t="shared" si="32"/>
        <v>0</v>
      </c>
      <c r="L74" s="30">
        <f t="shared" si="32"/>
        <v>17.3</v>
      </c>
      <c r="M74" s="30">
        <f t="shared" si="32"/>
        <v>17.3</v>
      </c>
      <c r="N74" s="30">
        <f t="shared" si="32"/>
        <v>0</v>
      </c>
      <c r="O74" s="30">
        <f t="shared" si="32"/>
        <v>0</v>
      </c>
    </row>
    <row r="75" spans="1:15" ht="24.75" x14ac:dyDescent="0.25">
      <c r="A75" s="12"/>
      <c r="B75" s="20" t="s">
        <v>49</v>
      </c>
      <c r="C75" s="11" t="s">
        <v>16</v>
      </c>
      <c r="D75" s="29">
        <v>60</v>
      </c>
      <c r="E75" s="29">
        <v>60</v>
      </c>
      <c r="F75" s="29">
        <v>0</v>
      </c>
      <c r="G75" s="29">
        <v>0</v>
      </c>
      <c r="H75" s="29">
        <v>60</v>
      </c>
      <c r="I75" s="29">
        <v>60</v>
      </c>
      <c r="J75" s="29">
        <v>0</v>
      </c>
      <c r="K75" s="29">
        <v>0</v>
      </c>
      <c r="L75" s="29">
        <v>60</v>
      </c>
      <c r="M75" s="29">
        <v>60</v>
      </c>
      <c r="N75" s="29">
        <v>0</v>
      </c>
      <c r="O75" s="29">
        <v>0</v>
      </c>
    </row>
    <row r="76" spans="1:15" x14ac:dyDescent="0.25">
      <c r="A76" s="12"/>
      <c r="B76" s="13" t="s">
        <v>14</v>
      </c>
      <c r="C76" s="14"/>
      <c r="D76" s="30">
        <f>SUM(D75)</f>
        <v>60</v>
      </c>
      <c r="E76" s="30">
        <f t="shared" ref="E76:O76" si="33">SUM(E75)</f>
        <v>60</v>
      </c>
      <c r="F76" s="30">
        <f t="shared" si="33"/>
        <v>0</v>
      </c>
      <c r="G76" s="30">
        <f t="shared" si="33"/>
        <v>0</v>
      </c>
      <c r="H76" s="30">
        <f t="shared" si="33"/>
        <v>60</v>
      </c>
      <c r="I76" s="30">
        <f t="shared" si="33"/>
        <v>60</v>
      </c>
      <c r="J76" s="30">
        <f t="shared" si="33"/>
        <v>0</v>
      </c>
      <c r="K76" s="30">
        <f t="shared" si="33"/>
        <v>0</v>
      </c>
      <c r="L76" s="30">
        <f t="shared" si="33"/>
        <v>60</v>
      </c>
      <c r="M76" s="30">
        <f t="shared" si="33"/>
        <v>60</v>
      </c>
      <c r="N76" s="30">
        <f t="shared" si="33"/>
        <v>0</v>
      </c>
      <c r="O76" s="30">
        <f t="shared" si="33"/>
        <v>0</v>
      </c>
    </row>
    <row r="77" spans="1:15" ht="24.75" x14ac:dyDescent="0.25">
      <c r="A77" s="12"/>
      <c r="B77" s="20" t="s">
        <v>50</v>
      </c>
      <c r="C77" s="11" t="s">
        <v>43</v>
      </c>
      <c r="D77" s="29">
        <v>60.5</v>
      </c>
      <c r="E77" s="29">
        <v>60.5</v>
      </c>
      <c r="F77" s="29">
        <v>23.7</v>
      </c>
      <c r="G77" s="29">
        <v>0</v>
      </c>
      <c r="H77" s="29">
        <v>60.5</v>
      </c>
      <c r="I77" s="29">
        <v>60.5</v>
      </c>
      <c r="J77" s="29">
        <v>23.7</v>
      </c>
      <c r="K77" s="29">
        <v>0</v>
      </c>
      <c r="L77" s="29">
        <v>60.5</v>
      </c>
      <c r="M77" s="29">
        <v>60.5</v>
      </c>
      <c r="N77" s="29">
        <v>23.7</v>
      </c>
      <c r="O77" s="29">
        <v>0</v>
      </c>
    </row>
    <row r="78" spans="1:15" x14ac:dyDescent="0.25">
      <c r="A78" s="12"/>
      <c r="B78" s="13" t="s">
        <v>14</v>
      </c>
      <c r="C78" s="14"/>
      <c r="D78" s="30">
        <f>SUM(D77)</f>
        <v>60.5</v>
      </c>
      <c r="E78" s="30">
        <f t="shared" ref="E78:O78" si="34">SUM(E77)</f>
        <v>60.5</v>
      </c>
      <c r="F78" s="30">
        <f t="shared" si="34"/>
        <v>23.7</v>
      </c>
      <c r="G78" s="30">
        <f t="shared" si="34"/>
        <v>0</v>
      </c>
      <c r="H78" s="30">
        <f t="shared" si="34"/>
        <v>60.5</v>
      </c>
      <c r="I78" s="30">
        <f t="shared" si="34"/>
        <v>60.5</v>
      </c>
      <c r="J78" s="30">
        <f t="shared" si="34"/>
        <v>23.7</v>
      </c>
      <c r="K78" s="30">
        <f t="shared" si="34"/>
        <v>0</v>
      </c>
      <c r="L78" s="30">
        <f t="shared" si="34"/>
        <v>60.5</v>
      </c>
      <c r="M78" s="30">
        <f t="shared" si="34"/>
        <v>60.5</v>
      </c>
      <c r="N78" s="30">
        <f t="shared" si="34"/>
        <v>23.7</v>
      </c>
      <c r="O78" s="30">
        <f t="shared" si="34"/>
        <v>0</v>
      </c>
    </row>
    <row r="79" spans="1:15" x14ac:dyDescent="0.25">
      <c r="A79" s="12"/>
      <c r="B79" s="55" t="s">
        <v>51</v>
      </c>
      <c r="C79" s="11" t="s">
        <v>22</v>
      </c>
      <c r="D79" s="29">
        <v>61.3</v>
      </c>
      <c r="E79" s="29">
        <v>61.3</v>
      </c>
      <c r="F79" s="29">
        <v>0</v>
      </c>
      <c r="G79" s="29">
        <v>0</v>
      </c>
      <c r="H79" s="29">
        <v>61.3</v>
      </c>
      <c r="I79" s="29">
        <v>61.3</v>
      </c>
      <c r="J79" s="29">
        <v>0</v>
      </c>
      <c r="K79" s="29">
        <v>0</v>
      </c>
      <c r="L79" s="29">
        <v>61.3</v>
      </c>
      <c r="M79" s="29">
        <v>61.3</v>
      </c>
      <c r="N79" s="29">
        <v>0</v>
      </c>
      <c r="O79" s="29">
        <v>0</v>
      </c>
    </row>
    <row r="80" spans="1:15" x14ac:dyDescent="0.25">
      <c r="A80" s="12"/>
      <c r="B80" s="57"/>
      <c r="C80" s="11" t="s">
        <v>33</v>
      </c>
      <c r="D80" s="29">
        <v>13.9</v>
      </c>
      <c r="E80" s="29">
        <v>13.9</v>
      </c>
      <c r="F80" s="29">
        <v>0</v>
      </c>
      <c r="G80" s="29">
        <v>0</v>
      </c>
      <c r="H80" s="29">
        <v>13.9</v>
      </c>
      <c r="I80" s="29">
        <v>13.9</v>
      </c>
      <c r="J80" s="29">
        <v>0</v>
      </c>
      <c r="K80" s="29">
        <v>0</v>
      </c>
      <c r="L80" s="29">
        <v>13.9</v>
      </c>
      <c r="M80" s="29">
        <v>13.9</v>
      </c>
      <c r="N80" s="29">
        <v>0</v>
      </c>
      <c r="O80" s="29">
        <v>0</v>
      </c>
    </row>
    <row r="81" spans="1:15" x14ac:dyDescent="0.25">
      <c r="A81" s="12"/>
      <c r="B81" s="13" t="s">
        <v>14</v>
      </c>
      <c r="C81" s="14"/>
      <c r="D81" s="30">
        <f>SUM(D79:D80)</f>
        <v>75.2</v>
      </c>
      <c r="E81" s="30">
        <f t="shared" ref="E81:O81" si="35">SUM(E79:E80)</f>
        <v>75.2</v>
      </c>
      <c r="F81" s="30">
        <f t="shared" si="35"/>
        <v>0</v>
      </c>
      <c r="G81" s="30">
        <f t="shared" si="35"/>
        <v>0</v>
      </c>
      <c r="H81" s="30">
        <f t="shared" si="35"/>
        <v>75.2</v>
      </c>
      <c r="I81" s="30">
        <f t="shared" si="35"/>
        <v>75.2</v>
      </c>
      <c r="J81" s="30">
        <f t="shared" si="35"/>
        <v>0</v>
      </c>
      <c r="K81" s="30">
        <f t="shared" si="35"/>
        <v>0</v>
      </c>
      <c r="L81" s="30">
        <f t="shared" si="35"/>
        <v>75.2</v>
      </c>
      <c r="M81" s="30">
        <f t="shared" si="35"/>
        <v>75.2</v>
      </c>
      <c r="N81" s="30">
        <f t="shared" si="35"/>
        <v>0</v>
      </c>
      <c r="O81" s="30">
        <f t="shared" si="35"/>
        <v>0</v>
      </c>
    </row>
    <row r="82" spans="1:15" ht="48.75" x14ac:dyDescent="0.25">
      <c r="A82" s="12"/>
      <c r="B82" s="20" t="s">
        <v>222</v>
      </c>
      <c r="C82" s="11" t="s">
        <v>22</v>
      </c>
      <c r="D82" s="29">
        <v>35.9</v>
      </c>
      <c r="E82" s="29">
        <v>35.9</v>
      </c>
      <c r="F82" s="29">
        <v>34.4</v>
      </c>
      <c r="G82" s="29">
        <v>0</v>
      </c>
      <c r="H82" s="29">
        <v>35.9</v>
      </c>
      <c r="I82" s="29">
        <v>35.9</v>
      </c>
      <c r="J82" s="29">
        <v>34.4</v>
      </c>
      <c r="K82" s="29">
        <v>0</v>
      </c>
      <c r="L82" s="29">
        <v>35.9</v>
      </c>
      <c r="M82" s="29">
        <v>35.9</v>
      </c>
      <c r="N82" s="29">
        <v>34.4</v>
      </c>
      <c r="O82" s="29">
        <v>0</v>
      </c>
    </row>
    <row r="83" spans="1:15" x14ac:dyDescent="0.25">
      <c r="A83" s="12"/>
      <c r="B83" s="13" t="s">
        <v>14</v>
      </c>
      <c r="C83" s="14"/>
      <c r="D83" s="30">
        <f>SUM(D82)</f>
        <v>35.9</v>
      </c>
      <c r="E83" s="30">
        <f t="shared" ref="E83:O83" si="36">SUM(E82)</f>
        <v>35.9</v>
      </c>
      <c r="F83" s="30">
        <f t="shared" si="36"/>
        <v>34.4</v>
      </c>
      <c r="G83" s="30">
        <f t="shared" si="36"/>
        <v>0</v>
      </c>
      <c r="H83" s="30">
        <f t="shared" si="36"/>
        <v>35.9</v>
      </c>
      <c r="I83" s="30">
        <f t="shared" si="36"/>
        <v>35.9</v>
      </c>
      <c r="J83" s="30">
        <f t="shared" si="36"/>
        <v>34.4</v>
      </c>
      <c r="K83" s="30">
        <f t="shared" si="36"/>
        <v>0</v>
      </c>
      <c r="L83" s="30">
        <f t="shared" si="36"/>
        <v>35.9</v>
      </c>
      <c r="M83" s="30">
        <f t="shared" si="36"/>
        <v>35.9</v>
      </c>
      <c r="N83" s="30">
        <f t="shared" si="36"/>
        <v>34.4</v>
      </c>
      <c r="O83" s="30">
        <f t="shared" si="36"/>
        <v>0</v>
      </c>
    </row>
    <row r="84" spans="1:15" x14ac:dyDescent="0.25">
      <c r="A84" s="12"/>
      <c r="B84" s="55" t="s">
        <v>52</v>
      </c>
      <c r="C84" s="11" t="s">
        <v>33</v>
      </c>
      <c r="D84" s="29">
        <v>69.400000000000006</v>
      </c>
      <c r="E84" s="29">
        <v>69.400000000000006</v>
      </c>
      <c r="F84" s="29">
        <v>0</v>
      </c>
      <c r="G84" s="29">
        <v>0</v>
      </c>
      <c r="H84" s="29">
        <v>69.400000000000006</v>
      </c>
      <c r="I84" s="29">
        <v>69.400000000000006</v>
      </c>
      <c r="J84" s="29">
        <v>0</v>
      </c>
      <c r="K84" s="29">
        <v>0</v>
      </c>
      <c r="L84" s="29">
        <v>69.400000000000006</v>
      </c>
      <c r="M84" s="29">
        <v>69.400000000000006</v>
      </c>
      <c r="N84" s="29">
        <v>0</v>
      </c>
      <c r="O84" s="29">
        <v>0</v>
      </c>
    </row>
    <row r="85" spans="1:15" x14ac:dyDescent="0.25">
      <c r="A85" s="12"/>
      <c r="B85" s="57"/>
      <c r="C85" s="11" t="s">
        <v>16</v>
      </c>
      <c r="D85" s="29">
        <v>116.3</v>
      </c>
      <c r="E85" s="29">
        <v>116.3</v>
      </c>
      <c r="F85" s="29">
        <v>0</v>
      </c>
      <c r="G85" s="29">
        <v>0</v>
      </c>
      <c r="H85" s="29">
        <v>96</v>
      </c>
      <c r="I85" s="29">
        <v>96</v>
      </c>
      <c r="J85" s="29">
        <v>0</v>
      </c>
      <c r="K85" s="29">
        <v>0</v>
      </c>
      <c r="L85" s="29">
        <v>96</v>
      </c>
      <c r="M85" s="29">
        <v>96</v>
      </c>
      <c r="N85" s="29">
        <v>0</v>
      </c>
      <c r="O85" s="29">
        <v>0</v>
      </c>
    </row>
    <row r="86" spans="1:15" x14ac:dyDescent="0.25">
      <c r="A86" s="12"/>
      <c r="B86" s="13" t="s">
        <v>14</v>
      </c>
      <c r="C86" s="14"/>
      <c r="D86" s="30">
        <f>SUM(D84:D85)</f>
        <v>185.7</v>
      </c>
      <c r="E86" s="30">
        <f t="shared" ref="E86:O86" si="37">SUM(E84:E85)</f>
        <v>185.7</v>
      </c>
      <c r="F86" s="30">
        <f t="shared" si="37"/>
        <v>0</v>
      </c>
      <c r="G86" s="30">
        <f t="shared" si="37"/>
        <v>0</v>
      </c>
      <c r="H86" s="30">
        <f t="shared" si="37"/>
        <v>165.4</v>
      </c>
      <c r="I86" s="30">
        <f t="shared" si="37"/>
        <v>165.4</v>
      </c>
      <c r="J86" s="30">
        <f t="shared" si="37"/>
        <v>0</v>
      </c>
      <c r="K86" s="30">
        <f t="shared" si="37"/>
        <v>0</v>
      </c>
      <c r="L86" s="30">
        <f t="shared" si="37"/>
        <v>165.4</v>
      </c>
      <c r="M86" s="30">
        <f t="shared" si="37"/>
        <v>165.4</v>
      </c>
      <c r="N86" s="30">
        <f t="shared" si="37"/>
        <v>0</v>
      </c>
      <c r="O86" s="30">
        <f t="shared" si="37"/>
        <v>0</v>
      </c>
    </row>
    <row r="87" spans="1:15" ht="36.75" x14ac:dyDescent="0.25">
      <c r="A87" s="12"/>
      <c r="B87" s="20" t="s">
        <v>53</v>
      </c>
      <c r="C87" s="11" t="s">
        <v>16</v>
      </c>
      <c r="D87" s="29">
        <v>4</v>
      </c>
      <c r="E87" s="29">
        <v>4</v>
      </c>
      <c r="F87" s="29">
        <v>0</v>
      </c>
      <c r="G87" s="29">
        <v>0</v>
      </c>
      <c r="H87" s="29">
        <v>4</v>
      </c>
      <c r="I87" s="29">
        <v>4</v>
      </c>
      <c r="J87" s="29">
        <v>0</v>
      </c>
      <c r="K87" s="29">
        <v>0</v>
      </c>
      <c r="L87" s="29">
        <v>4</v>
      </c>
      <c r="M87" s="29">
        <v>4</v>
      </c>
      <c r="N87" s="29">
        <v>0</v>
      </c>
      <c r="O87" s="29">
        <v>0</v>
      </c>
    </row>
    <row r="88" spans="1:15" x14ac:dyDescent="0.25">
      <c r="A88" s="12"/>
      <c r="B88" s="13" t="s">
        <v>14</v>
      </c>
      <c r="C88" s="14"/>
      <c r="D88" s="30">
        <f>SUM(D87)</f>
        <v>4</v>
      </c>
      <c r="E88" s="30">
        <f t="shared" ref="E88:O88" si="38">SUM(E87)</f>
        <v>4</v>
      </c>
      <c r="F88" s="30">
        <f t="shared" si="38"/>
        <v>0</v>
      </c>
      <c r="G88" s="30">
        <f t="shared" si="38"/>
        <v>0</v>
      </c>
      <c r="H88" s="30">
        <f t="shared" si="38"/>
        <v>4</v>
      </c>
      <c r="I88" s="30">
        <f t="shared" si="38"/>
        <v>4</v>
      </c>
      <c r="J88" s="30">
        <f t="shared" si="38"/>
        <v>0</v>
      </c>
      <c r="K88" s="30">
        <f t="shared" si="38"/>
        <v>0</v>
      </c>
      <c r="L88" s="30">
        <f t="shared" si="38"/>
        <v>4</v>
      </c>
      <c r="M88" s="30">
        <f t="shared" si="38"/>
        <v>4</v>
      </c>
      <c r="N88" s="30">
        <f t="shared" si="38"/>
        <v>0</v>
      </c>
      <c r="O88" s="30">
        <f t="shared" si="38"/>
        <v>0</v>
      </c>
    </row>
    <row r="89" spans="1:15" x14ac:dyDescent="0.25">
      <c r="A89" s="12"/>
      <c r="B89" s="55" t="s">
        <v>54</v>
      </c>
      <c r="C89" s="11" t="s">
        <v>33</v>
      </c>
      <c r="D89" s="29">
        <v>0</v>
      </c>
      <c r="E89" s="29">
        <v>0</v>
      </c>
      <c r="F89" s="29">
        <v>0</v>
      </c>
      <c r="G89" s="29">
        <v>0</v>
      </c>
      <c r="H89" s="29">
        <v>0</v>
      </c>
      <c r="I89" s="29">
        <v>0</v>
      </c>
      <c r="J89" s="29">
        <v>0</v>
      </c>
      <c r="K89" s="29">
        <v>0</v>
      </c>
      <c r="L89" s="29">
        <v>0</v>
      </c>
      <c r="M89" s="29">
        <v>0</v>
      </c>
      <c r="N89" s="29">
        <v>0</v>
      </c>
      <c r="O89" s="29">
        <v>0</v>
      </c>
    </row>
    <row r="90" spans="1:15" x14ac:dyDescent="0.25">
      <c r="A90" s="12"/>
      <c r="B90" s="57"/>
      <c r="C90" s="11" t="s">
        <v>16</v>
      </c>
      <c r="D90" s="29">
        <v>22.1</v>
      </c>
      <c r="E90" s="29">
        <v>22.1</v>
      </c>
      <c r="F90" s="29">
        <v>0</v>
      </c>
      <c r="G90" s="29">
        <v>0</v>
      </c>
      <c r="H90" s="29">
        <v>22.1</v>
      </c>
      <c r="I90" s="29">
        <v>22.1</v>
      </c>
      <c r="J90" s="29">
        <v>0</v>
      </c>
      <c r="K90" s="29">
        <v>0</v>
      </c>
      <c r="L90" s="29">
        <v>22.1</v>
      </c>
      <c r="M90" s="29">
        <v>22.1</v>
      </c>
      <c r="N90" s="29">
        <v>0</v>
      </c>
      <c r="O90" s="29">
        <v>0</v>
      </c>
    </row>
    <row r="91" spans="1:15" x14ac:dyDescent="0.25">
      <c r="A91" s="12"/>
      <c r="B91" s="13" t="s">
        <v>14</v>
      </c>
      <c r="C91" s="14"/>
      <c r="D91" s="30">
        <f>SUM(D89:D90)</f>
        <v>22.1</v>
      </c>
      <c r="E91" s="30">
        <f t="shared" ref="E91:O91" si="39">SUM(E89:E90)</f>
        <v>22.1</v>
      </c>
      <c r="F91" s="30">
        <f t="shared" si="39"/>
        <v>0</v>
      </c>
      <c r="G91" s="30">
        <f t="shared" si="39"/>
        <v>0</v>
      </c>
      <c r="H91" s="30">
        <f t="shared" si="39"/>
        <v>22.1</v>
      </c>
      <c r="I91" s="30">
        <f t="shared" si="39"/>
        <v>22.1</v>
      </c>
      <c r="J91" s="30">
        <f t="shared" si="39"/>
        <v>0</v>
      </c>
      <c r="K91" s="30">
        <f t="shared" si="39"/>
        <v>0</v>
      </c>
      <c r="L91" s="30">
        <f t="shared" si="39"/>
        <v>22.1</v>
      </c>
      <c r="M91" s="30">
        <f t="shared" si="39"/>
        <v>22.1</v>
      </c>
      <c r="N91" s="30">
        <f t="shared" si="39"/>
        <v>0</v>
      </c>
      <c r="O91" s="30">
        <f t="shared" si="39"/>
        <v>0</v>
      </c>
    </row>
    <row r="92" spans="1:15" ht="24.75" x14ac:dyDescent="0.25">
      <c r="A92" s="12"/>
      <c r="B92" s="20" t="s">
        <v>55</v>
      </c>
      <c r="C92" s="11" t="s">
        <v>16</v>
      </c>
      <c r="D92" s="29">
        <v>15</v>
      </c>
      <c r="E92" s="29">
        <v>15</v>
      </c>
      <c r="F92" s="29">
        <v>0</v>
      </c>
      <c r="G92" s="29">
        <v>0</v>
      </c>
      <c r="H92" s="29">
        <v>15</v>
      </c>
      <c r="I92" s="29">
        <v>15</v>
      </c>
      <c r="J92" s="29">
        <v>0</v>
      </c>
      <c r="K92" s="29">
        <v>0</v>
      </c>
      <c r="L92" s="29">
        <v>15</v>
      </c>
      <c r="M92" s="29">
        <v>15</v>
      </c>
      <c r="N92" s="29">
        <v>0</v>
      </c>
      <c r="O92" s="29">
        <v>0</v>
      </c>
    </row>
    <row r="93" spans="1:15" x14ac:dyDescent="0.25">
      <c r="A93" s="12"/>
      <c r="B93" s="13" t="s">
        <v>14</v>
      </c>
      <c r="C93" s="14"/>
      <c r="D93" s="30">
        <f>SUM(D92)</f>
        <v>15</v>
      </c>
      <c r="E93" s="30">
        <f t="shared" ref="E93:O93" si="40">SUM(E92)</f>
        <v>15</v>
      </c>
      <c r="F93" s="30">
        <f t="shared" si="40"/>
        <v>0</v>
      </c>
      <c r="G93" s="30">
        <f t="shared" si="40"/>
        <v>0</v>
      </c>
      <c r="H93" s="30">
        <f t="shared" si="40"/>
        <v>15</v>
      </c>
      <c r="I93" s="30">
        <f t="shared" si="40"/>
        <v>15</v>
      </c>
      <c r="J93" s="30">
        <f t="shared" si="40"/>
        <v>0</v>
      </c>
      <c r="K93" s="30">
        <f t="shared" si="40"/>
        <v>0</v>
      </c>
      <c r="L93" s="30">
        <f t="shared" si="40"/>
        <v>15</v>
      </c>
      <c r="M93" s="30">
        <f t="shared" si="40"/>
        <v>15</v>
      </c>
      <c r="N93" s="30">
        <f t="shared" si="40"/>
        <v>0</v>
      </c>
      <c r="O93" s="30">
        <f t="shared" si="40"/>
        <v>0</v>
      </c>
    </row>
    <row r="94" spans="1:15" x14ac:dyDescent="0.25">
      <c r="A94" s="12"/>
      <c r="B94" s="55" t="s">
        <v>56</v>
      </c>
      <c r="C94" s="11" t="s">
        <v>33</v>
      </c>
      <c r="D94" s="29">
        <v>64.2</v>
      </c>
      <c r="E94" s="29">
        <v>20</v>
      </c>
      <c r="F94" s="29">
        <v>0</v>
      </c>
      <c r="G94" s="29">
        <v>44.2</v>
      </c>
      <c r="H94" s="29">
        <v>64.2</v>
      </c>
      <c r="I94" s="29">
        <v>20</v>
      </c>
      <c r="J94" s="29">
        <v>0</v>
      </c>
      <c r="K94" s="29">
        <v>44.2</v>
      </c>
      <c r="L94" s="29">
        <v>64.2</v>
      </c>
      <c r="M94" s="29">
        <v>20</v>
      </c>
      <c r="N94" s="29">
        <v>0</v>
      </c>
      <c r="O94" s="29">
        <v>44.2</v>
      </c>
    </row>
    <row r="95" spans="1:15" x14ac:dyDescent="0.25">
      <c r="A95" s="12"/>
      <c r="B95" s="57"/>
      <c r="C95" s="11" t="s">
        <v>16</v>
      </c>
      <c r="D95" s="29">
        <v>60</v>
      </c>
      <c r="E95" s="29">
        <v>60</v>
      </c>
      <c r="F95" s="29">
        <v>0</v>
      </c>
      <c r="G95" s="29">
        <v>0</v>
      </c>
      <c r="H95" s="29">
        <v>50</v>
      </c>
      <c r="I95" s="29">
        <v>50</v>
      </c>
      <c r="J95" s="29">
        <v>0</v>
      </c>
      <c r="K95" s="29">
        <v>0</v>
      </c>
      <c r="L95" s="29">
        <v>50</v>
      </c>
      <c r="M95" s="29">
        <v>50</v>
      </c>
      <c r="N95" s="29">
        <v>0</v>
      </c>
      <c r="O95" s="29">
        <v>0</v>
      </c>
    </row>
    <row r="96" spans="1:15" x14ac:dyDescent="0.25">
      <c r="A96" s="12"/>
      <c r="B96" s="13" t="s">
        <v>14</v>
      </c>
      <c r="C96" s="14"/>
      <c r="D96" s="30">
        <f>SUM(D94:D95)</f>
        <v>124.2</v>
      </c>
      <c r="E96" s="30">
        <f t="shared" ref="E96:O96" si="41">SUM(E94:E95)</f>
        <v>80</v>
      </c>
      <c r="F96" s="30">
        <f t="shared" si="41"/>
        <v>0</v>
      </c>
      <c r="G96" s="30">
        <f t="shared" si="41"/>
        <v>44.2</v>
      </c>
      <c r="H96" s="30">
        <f t="shared" si="41"/>
        <v>114.2</v>
      </c>
      <c r="I96" s="30">
        <f t="shared" si="41"/>
        <v>70</v>
      </c>
      <c r="J96" s="30">
        <f t="shared" si="41"/>
        <v>0</v>
      </c>
      <c r="K96" s="30">
        <f t="shared" si="41"/>
        <v>44.2</v>
      </c>
      <c r="L96" s="30">
        <f t="shared" si="41"/>
        <v>114.2</v>
      </c>
      <c r="M96" s="30">
        <f t="shared" si="41"/>
        <v>70</v>
      </c>
      <c r="N96" s="30">
        <f t="shared" si="41"/>
        <v>0</v>
      </c>
      <c r="O96" s="30">
        <f t="shared" si="41"/>
        <v>44.2</v>
      </c>
    </row>
    <row r="97" spans="1:15" ht="24.75" x14ac:dyDescent="0.25">
      <c r="A97" s="12"/>
      <c r="B97" s="20" t="s">
        <v>57</v>
      </c>
      <c r="C97" s="11" t="s">
        <v>16</v>
      </c>
      <c r="D97" s="29">
        <v>3</v>
      </c>
      <c r="E97" s="29">
        <v>3</v>
      </c>
      <c r="F97" s="29">
        <v>0</v>
      </c>
      <c r="G97" s="29">
        <v>0</v>
      </c>
      <c r="H97" s="29">
        <v>3</v>
      </c>
      <c r="I97" s="29">
        <v>3</v>
      </c>
      <c r="J97" s="29">
        <v>0</v>
      </c>
      <c r="K97" s="29">
        <v>0</v>
      </c>
      <c r="L97" s="29">
        <v>3</v>
      </c>
      <c r="M97" s="29">
        <v>3</v>
      </c>
      <c r="N97" s="29">
        <v>0</v>
      </c>
      <c r="O97" s="29">
        <v>0</v>
      </c>
    </row>
    <row r="98" spans="1:15" x14ac:dyDescent="0.25">
      <c r="A98" s="12"/>
      <c r="B98" s="13" t="s">
        <v>14</v>
      </c>
      <c r="C98" s="14"/>
      <c r="D98" s="30">
        <f>SUM(D97)</f>
        <v>3</v>
      </c>
      <c r="E98" s="30">
        <f t="shared" ref="E98:O98" si="42">SUM(E97)</f>
        <v>3</v>
      </c>
      <c r="F98" s="30">
        <f t="shared" si="42"/>
        <v>0</v>
      </c>
      <c r="G98" s="30">
        <f t="shared" si="42"/>
        <v>0</v>
      </c>
      <c r="H98" s="30">
        <f t="shared" si="42"/>
        <v>3</v>
      </c>
      <c r="I98" s="30">
        <f t="shared" si="42"/>
        <v>3</v>
      </c>
      <c r="J98" s="30">
        <f t="shared" si="42"/>
        <v>0</v>
      </c>
      <c r="K98" s="30">
        <f t="shared" si="42"/>
        <v>0</v>
      </c>
      <c r="L98" s="30">
        <f t="shared" si="42"/>
        <v>3</v>
      </c>
      <c r="M98" s="30">
        <f t="shared" si="42"/>
        <v>3</v>
      </c>
      <c r="N98" s="30">
        <f t="shared" si="42"/>
        <v>0</v>
      </c>
      <c r="O98" s="30">
        <f t="shared" si="42"/>
        <v>0</v>
      </c>
    </row>
    <row r="99" spans="1:15" x14ac:dyDescent="0.25">
      <c r="A99" s="12"/>
      <c r="B99" s="20" t="s">
        <v>58</v>
      </c>
      <c r="C99" s="11" t="s">
        <v>16</v>
      </c>
      <c r="D99" s="29">
        <v>3</v>
      </c>
      <c r="E99" s="29">
        <v>3</v>
      </c>
      <c r="F99" s="29">
        <v>0</v>
      </c>
      <c r="G99" s="29">
        <v>0</v>
      </c>
      <c r="H99" s="29">
        <v>3</v>
      </c>
      <c r="I99" s="29">
        <v>3</v>
      </c>
      <c r="J99" s="29">
        <v>0</v>
      </c>
      <c r="K99" s="29">
        <v>0</v>
      </c>
      <c r="L99" s="29">
        <v>3</v>
      </c>
      <c r="M99" s="29">
        <v>3</v>
      </c>
      <c r="N99" s="29">
        <v>0</v>
      </c>
      <c r="O99" s="29">
        <v>0</v>
      </c>
    </row>
    <row r="100" spans="1:15" x14ac:dyDescent="0.25">
      <c r="A100" s="12"/>
      <c r="B100" s="13" t="s">
        <v>14</v>
      </c>
      <c r="C100" s="14"/>
      <c r="D100" s="30">
        <f>SUM(D99)</f>
        <v>3</v>
      </c>
      <c r="E100" s="30">
        <f t="shared" ref="E100:O100" si="43">SUM(E99)</f>
        <v>3</v>
      </c>
      <c r="F100" s="30">
        <f t="shared" si="43"/>
        <v>0</v>
      </c>
      <c r="G100" s="30">
        <f t="shared" si="43"/>
        <v>0</v>
      </c>
      <c r="H100" s="30">
        <f t="shared" si="43"/>
        <v>3</v>
      </c>
      <c r="I100" s="30">
        <f t="shared" si="43"/>
        <v>3</v>
      </c>
      <c r="J100" s="30">
        <f t="shared" si="43"/>
        <v>0</v>
      </c>
      <c r="K100" s="30">
        <f t="shared" si="43"/>
        <v>0</v>
      </c>
      <c r="L100" s="30">
        <f t="shared" si="43"/>
        <v>3</v>
      </c>
      <c r="M100" s="30">
        <f t="shared" si="43"/>
        <v>3</v>
      </c>
      <c r="N100" s="30">
        <f t="shared" si="43"/>
        <v>0</v>
      </c>
      <c r="O100" s="30">
        <f t="shared" si="43"/>
        <v>0</v>
      </c>
    </row>
    <row r="101" spans="1:15" ht="24.75" x14ac:dyDescent="0.25">
      <c r="A101" s="12"/>
      <c r="B101" s="20" t="s">
        <v>59</v>
      </c>
      <c r="C101" s="11" t="s">
        <v>16</v>
      </c>
      <c r="D101" s="29">
        <v>28</v>
      </c>
      <c r="E101" s="29">
        <v>28</v>
      </c>
      <c r="F101" s="29">
        <v>0</v>
      </c>
      <c r="G101" s="29">
        <v>0</v>
      </c>
      <c r="H101" s="29">
        <v>35</v>
      </c>
      <c r="I101" s="29">
        <v>35</v>
      </c>
      <c r="J101" s="29">
        <v>0</v>
      </c>
      <c r="K101" s="29">
        <v>0</v>
      </c>
      <c r="L101" s="29">
        <v>35</v>
      </c>
      <c r="M101" s="29">
        <v>35</v>
      </c>
      <c r="N101" s="29">
        <v>0</v>
      </c>
      <c r="O101" s="29">
        <v>0</v>
      </c>
    </row>
    <row r="102" spans="1:15" x14ac:dyDescent="0.25">
      <c r="A102" s="12"/>
      <c r="B102" s="13" t="s">
        <v>14</v>
      </c>
      <c r="C102" s="14"/>
      <c r="D102" s="30">
        <f>SUM(D101)</f>
        <v>28</v>
      </c>
      <c r="E102" s="30">
        <f t="shared" ref="E102:O102" si="44">SUM(E101)</f>
        <v>28</v>
      </c>
      <c r="F102" s="30">
        <f t="shared" si="44"/>
        <v>0</v>
      </c>
      <c r="G102" s="30">
        <f t="shared" si="44"/>
        <v>0</v>
      </c>
      <c r="H102" s="30">
        <f t="shared" si="44"/>
        <v>35</v>
      </c>
      <c r="I102" s="30">
        <f t="shared" si="44"/>
        <v>35</v>
      </c>
      <c r="J102" s="30">
        <f t="shared" si="44"/>
        <v>0</v>
      </c>
      <c r="K102" s="30">
        <f t="shared" si="44"/>
        <v>0</v>
      </c>
      <c r="L102" s="30">
        <f t="shared" si="44"/>
        <v>35</v>
      </c>
      <c r="M102" s="30">
        <f t="shared" si="44"/>
        <v>35</v>
      </c>
      <c r="N102" s="30">
        <f t="shared" si="44"/>
        <v>0</v>
      </c>
      <c r="O102" s="30">
        <f t="shared" si="44"/>
        <v>0</v>
      </c>
    </row>
    <row r="103" spans="1:15" x14ac:dyDescent="0.25">
      <c r="A103" s="12"/>
      <c r="B103" s="55" t="s">
        <v>60</v>
      </c>
      <c r="C103" s="11" t="s">
        <v>43</v>
      </c>
      <c r="D103" s="29">
        <v>115.1</v>
      </c>
      <c r="E103" s="29">
        <v>115.1</v>
      </c>
      <c r="F103" s="29">
        <v>0</v>
      </c>
      <c r="G103" s="29">
        <v>0</v>
      </c>
      <c r="H103" s="29">
        <v>115.1</v>
      </c>
      <c r="I103" s="29">
        <v>115.1</v>
      </c>
      <c r="J103" s="29">
        <v>0</v>
      </c>
      <c r="K103" s="29">
        <v>0</v>
      </c>
      <c r="L103" s="29">
        <v>115.1</v>
      </c>
      <c r="M103" s="29">
        <v>115.1</v>
      </c>
      <c r="N103" s="29">
        <v>0</v>
      </c>
      <c r="O103" s="29">
        <v>0</v>
      </c>
    </row>
    <row r="104" spans="1:15" ht="25.15" customHeight="1" x14ac:dyDescent="0.25">
      <c r="A104" s="12"/>
      <c r="B104" s="57"/>
      <c r="C104" s="11" t="s">
        <v>16</v>
      </c>
      <c r="D104" s="29">
        <v>8</v>
      </c>
      <c r="E104" s="29">
        <v>8</v>
      </c>
      <c r="F104" s="29">
        <v>0</v>
      </c>
      <c r="G104" s="29">
        <v>0</v>
      </c>
      <c r="H104" s="29">
        <v>8</v>
      </c>
      <c r="I104" s="29">
        <v>8</v>
      </c>
      <c r="J104" s="29">
        <v>0</v>
      </c>
      <c r="K104" s="29">
        <v>0</v>
      </c>
      <c r="L104" s="29">
        <v>8</v>
      </c>
      <c r="M104" s="29">
        <v>8</v>
      </c>
      <c r="N104" s="29">
        <v>0</v>
      </c>
      <c r="O104" s="29">
        <v>0</v>
      </c>
    </row>
    <row r="105" spans="1:15" x14ac:dyDescent="0.25">
      <c r="A105" s="12"/>
      <c r="B105" s="13" t="s">
        <v>14</v>
      </c>
      <c r="C105" s="14"/>
      <c r="D105" s="30">
        <f>SUM(D103:D104)</f>
        <v>123.1</v>
      </c>
      <c r="E105" s="30">
        <f t="shared" ref="E105:O105" si="45">SUM(E103:E104)</f>
        <v>123.1</v>
      </c>
      <c r="F105" s="30">
        <f t="shared" si="45"/>
        <v>0</v>
      </c>
      <c r="G105" s="30">
        <f t="shared" si="45"/>
        <v>0</v>
      </c>
      <c r="H105" s="30">
        <f t="shared" si="45"/>
        <v>123.1</v>
      </c>
      <c r="I105" s="30">
        <f t="shared" si="45"/>
        <v>123.1</v>
      </c>
      <c r="J105" s="30">
        <f t="shared" si="45"/>
        <v>0</v>
      </c>
      <c r="K105" s="30">
        <f t="shared" si="45"/>
        <v>0</v>
      </c>
      <c r="L105" s="30">
        <f t="shared" si="45"/>
        <v>123.1</v>
      </c>
      <c r="M105" s="30">
        <f t="shared" si="45"/>
        <v>123.1</v>
      </c>
      <c r="N105" s="30">
        <f t="shared" si="45"/>
        <v>0</v>
      </c>
      <c r="O105" s="30">
        <f t="shared" si="45"/>
        <v>0</v>
      </c>
    </row>
    <row r="106" spans="1:15" x14ac:dyDescent="0.25">
      <c r="A106" s="12"/>
      <c r="B106" s="55" t="s">
        <v>61</v>
      </c>
      <c r="C106" s="11" t="s">
        <v>62</v>
      </c>
      <c r="D106" s="29">
        <v>0</v>
      </c>
      <c r="E106" s="29">
        <v>0</v>
      </c>
      <c r="F106" s="29">
        <v>0</v>
      </c>
      <c r="G106" s="29">
        <v>0</v>
      </c>
      <c r="H106" s="29">
        <v>0</v>
      </c>
      <c r="I106" s="29">
        <v>0</v>
      </c>
      <c r="J106" s="29">
        <v>0</v>
      </c>
      <c r="K106" s="29">
        <v>0</v>
      </c>
      <c r="L106" s="29">
        <v>0</v>
      </c>
      <c r="M106" s="29">
        <v>0</v>
      </c>
      <c r="N106" s="29">
        <v>0</v>
      </c>
      <c r="O106" s="29">
        <v>0</v>
      </c>
    </row>
    <row r="107" spans="1:15" x14ac:dyDescent="0.25">
      <c r="A107" s="12"/>
      <c r="B107" s="56"/>
      <c r="C107" s="11" t="s">
        <v>63</v>
      </c>
      <c r="D107" s="29">
        <v>22.3</v>
      </c>
      <c r="E107" s="29">
        <v>22.3</v>
      </c>
      <c r="F107" s="29">
        <v>0</v>
      </c>
      <c r="G107" s="29">
        <v>0</v>
      </c>
      <c r="H107" s="29">
        <v>21</v>
      </c>
      <c r="I107" s="29">
        <v>21</v>
      </c>
      <c r="J107" s="29">
        <v>0</v>
      </c>
      <c r="K107" s="29">
        <v>0</v>
      </c>
      <c r="L107" s="29">
        <v>21</v>
      </c>
      <c r="M107" s="29">
        <v>21</v>
      </c>
      <c r="N107" s="29">
        <v>0</v>
      </c>
      <c r="O107" s="29">
        <v>0</v>
      </c>
    </row>
    <row r="108" spans="1:15" x14ac:dyDescent="0.25">
      <c r="A108" s="12"/>
      <c r="B108" s="57"/>
      <c r="C108" s="11" t="s">
        <v>16</v>
      </c>
      <c r="D108" s="29">
        <v>20</v>
      </c>
      <c r="E108" s="29">
        <v>20</v>
      </c>
      <c r="F108" s="29">
        <v>0</v>
      </c>
      <c r="G108" s="29">
        <v>0</v>
      </c>
      <c r="H108" s="29">
        <v>40</v>
      </c>
      <c r="I108" s="29">
        <v>40</v>
      </c>
      <c r="J108" s="29">
        <v>0</v>
      </c>
      <c r="K108" s="29">
        <v>0</v>
      </c>
      <c r="L108" s="29">
        <v>40</v>
      </c>
      <c r="M108" s="29">
        <v>40</v>
      </c>
      <c r="N108" s="29">
        <v>0</v>
      </c>
      <c r="O108" s="29">
        <v>0</v>
      </c>
    </row>
    <row r="109" spans="1:15" x14ac:dyDescent="0.25">
      <c r="A109" s="12"/>
      <c r="B109" s="13" t="s">
        <v>14</v>
      </c>
      <c r="C109" s="14"/>
      <c r="D109" s="30">
        <f>SUM(D106:D108)</f>
        <v>42.3</v>
      </c>
      <c r="E109" s="30">
        <f t="shared" ref="E109:O109" si="46">SUM(E106:E108)</f>
        <v>42.3</v>
      </c>
      <c r="F109" s="30">
        <f t="shared" si="46"/>
        <v>0</v>
      </c>
      <c r="G109" s="30">
        <f t="shared" si="46"/>
        <v>0</v>
      </c>
      <c r="H109" s="30">
        <f t="shared" si="46"/>
        <v>61</v>
      </c>
      <c r="I109" s="30">
        <f t="shared" si="46"/>
        <v>61</v>
      </c>
      <c r="J109" s="30">
        <f t="shared" si="46"/>
        <v>0</v>
      </c>
      <c r="K109" s="30">
        <f t="shared" si="46"/>
        <v>0</v>
      </c>
      <c r="L109" s="30">
        <f t="shared" si="46"/>
        <v>61</v>
      </c>
      <c r="M109" s="30">
        <f t="shared" si="46"/>
        <v>61</v>
      </c>
      <c r="N109" s="30">
        <f t="shared" si="46"/>
        <v>0</v>
      </c>
      <c r="O109" s="30">
        <f t="shared" si="46"/>
        <v>0</v>
      </c>
    </row>
    <row r="110" spans="1:15" x14ac:dyDescent="0.25">
      <c r="A110" s="12"/>
      <c r="B110" s="20" t="s">
        <v>64</v>
      </c>
      <c r="C110" s="11" t="s">
        <v>16</v>
      </c>
      <c r="D110" s="29">
        <v>12</v>
      </c>
      <c r="E110" s="29">
        <v>12</v>
      </c>
      <c r="F110" s="29">
        <v>0</v>
      </c>
      <c r="G110" s="29">
        <v>0</v>
      </c>
      <c r="H110" s="29">
        <v>24</v>
      </c>
      <c r="I110" s="29">
        <v>24</v>
      </c>
      <c r="J110" s="29">
        <v>0</v>
      </c>
      <c r="K110" s="29">
        <v>0</v>
      </c>
      <c r="L110" s="29">
        <v>24</v>
      </c>
      <c r="M110" s="29">
        <v>24</v>
      </c>
      <c r="N110" s="29">
        <v>0</v>
      </c>
      <c r="O110" s="29">
        <v>0</v>
      </c>
    </row>
    <row r="111" spans="1:15" x14ac:dyDescent="0.25">
      <c r="A111" s="12"/>
      <c r="B111" s="13" t="s">
        <v>14</v>
      </c>
      <c r="C111" s="14"/>
      <c r="D111" s="30">
        <f>SUM(D110)</f>
        <v>12</v>
      </c>
      <c r="E111" s="30">
        <f t="shared" ref="E111:O111" si="47">SUM(E110)</f>
        <v>12</v>
      </c>
      <c r="F111" s="30">
        <f t="shared" si="47"/>
        <v>0</v>
      </c>
      <c r="G111" s="30">
        <f t="shared" si="47"/>
        <v>0</v>
      </c>
      <c r="H111" s="30">
        <f t="shared" si="47"/>
        <v>24</v>
      </c>
      <c r="I111" s="30">
        <f t="shared" si="47"/>
        <v>24</v>
      </c>
      <c r="J111" s="30">
        <f t="shared" si="47"/>
        <v>0</v>
      </c>
      <c r="K111" s="30">
        <f t="shared" si="47"/>
        <v>0</v>
      </c>
      <c r="L111" s="30">
        <f t="shared" si="47"/>
        <v>24</v>
      </c>
      <c r="M111" s="30">
        <f t="shared" si="47"/>
        <v>24</v>
      </c>
      <c r="N111" s="30">
        <f t="shared" si="47"/>
        <v>0</v>
      </c>
      <c r="O111" s="30">
        <f t="shared" si="47"/>
        <v>0</v>
      </c>
    </row>
    <row r="112" spans="1:15" ht="24.75" x14ac:dyDescent="0.25">
      <c r="A112" s="12"/>
      <c r="B112" s="20" t="s">
        <v>65</v>
      </c>
      <c r="C112" s="11" t="s">
        <v>43</v>
      </c>
      <c r="D112" s="29">
        <v>1.5</v>
      </c>
      <c r="E112" s="29">
        <v>1.5</v>
      </c>
      <c r="F112" s="29">
        <v>0.8</v>
      </c>
      <c r="G112" s="29">
        <v>0</v>
      </c>
      <c r="H112" s="29">
        <v>1.5</v>
      </c>
      <c r="I112" s="29">
        <v>1.5</v>
      </c>
      <c r="J112" s="29">
        <v>0.8</v>
      </c>
      <c r="K112" s="29">
        <v>0</v>
      </c>
      <c r="L112" s="29">
        <v>1.5</v>
      </c>
      <c r="M112" s="29">
        <v>1.5</v>
      </c>
      <c r="N112" s="29">
        <v>0.8</v>
      </c>
      <c r="O112" s="29">
        <v>0</v>
      </c>
    </row>
    <row r="113" spans="1:15" x14ac:dyDescent="0.25">
      <c r="A113" s="12"/>
      <c r="B113" s="13" t="s">
        <v>14</v>
      </c>
      <c r="C113" s="14"/>
      <c r="D113" s="30">
        <f>SUM(D112)</f>
        <v>1.5</v>
      </c>
      <c r="E113" s="30">
        <f t="shared" ref="E113:O113" si="48">SUM(E112)</f>
        <v>1.5</v>
      </c>
      <c r="F113" s="30">
        <f t="shared" si="48"/>
        <v>0.8</v>
      </c>
      <c r="G113" s="30">
        <f t="shared" si="48"/>
        <v>0</v>
      </c>
      <c r="H113" s="30">
        <f t="shared" si="48"/>
        <v>1.5</v>
      </c>
      <c r="I113" s="30">
        <f t="shared" si="48"/>
        <v>1.5</v>
      </c>
      <c r="J113" s="30">
        <f t="shared" si="48"/>
        <v>0.8</v>
      </c>
      <c r="K113" s="30">
        <f t="shared" si="48"/>
        <v>0</v>
      </c>
      <c r="L113" s="30">
        <f t="shared" si="48"/>
        <v>1.5</v>
      </c>
      <c r="M113" s="30">
        <f t="shared" si="48"/>
        <v>1.5</v>
      </c>
      <c r="N113" s="30">
        <f t="shared" si="48"/>
        <v>0.8</v>
      </c>
      <c r="O113" s="30">
        <f t="shared" si="48"/>
        <v>0</v>
      </c>
    </row>
    <row r="114" spans="1:15" ht="48.75" x14ac:dyDescent="0.25">
      <c r="A114" s="12"/>
      <c r="B114" s="20" t="s">
        <v>66</v>
      </c>
      <c r="C114" s="11" t="s">
        <v>16</v>
      </c>
      <c r="D114" s="29">
        <v>13</v>
      </c>
      <c r="E114" s="29">
        <v>13</v>
      </c>
      <c r="F114" s="29">
        <v>0</v>
      </c>
      <c r="G114" s="29">
        <v>0</v>
      </c>
      <c r="H114" s="29">
        <v>20</v>
      </c>
      <c r="I114" s="29">
        <v>20</v>
      </c>
      <c r="J114" s="29">
        <v>0</v>
      </c>
      <c r="K114" s="29">
        <v>0</v>
      </c>
      <c r="L114" s="29">
        <v>20</v>
      </c>
      <c r="M114" s="29">
        <v>20</v>
      </c>
      <c r="N114" s="29">
        <v>0</v>
      </c>
      <c r="O114" s="29">
        <v>0</v>
      </c>
    </row>
    <row r="115" spans="1:15" x14ac:dyDescent="0.25">
      <c r="A115" s="12"/>
      <c r="B115" s="13" t="s">
        <v>14</v>
      </c>
      <c r="C115" s="14"/>
      <c r="D115" s="30">
        <f>SUM(D114)</f>
        <v>13</v>
      </c>
      <c r="E115" s="30">
        <f t="shared" ref="E115:O115" si="49">SUM(E114)</f>
        <v>13</v>
      </c>
      <c r="F115" s="30">
        <f t="shared" si="49"/>
        <v>0</v>
      </c>
      <c r="G115" s="30">
        <f t="shared" si="49"/>
        <v>0</v>
      </c>
      <c r="H115" s="30">
        <f t="shared" si="49"/>
        <v>20</v>
      </c>
      <c r="I115" s="30">
        <f t="shared" si="49"/>
        <v>20</v>
      </c>
      <c r="J115" s="30">
        <f t="shared" si="49"/>
        <v>0</v>
      </c>
      <c r="K115" s="30">
        <f t="shared" si="49"/>
        <v>0</v>
      </c>
      <c r="L115" s="30">
        <f t="shared" si="49"/>
        <v>20</v>
      </c>
      <c r="M115" s="30">
        <f t="shared" si="49"/>
        <v>20</v>
      </c>
      <c r="N115" s="30">
        <f t="shared" si="49"/>
        <v>0</v>
      </c>
      <c r="O115" s="30">
        <f t="shared" si="49"/>
        <v>0</v>
      </c>
    </row>
    <row r="116" spans="1:15" ht="24.75" x14ac:dyDescent="0.25">
      <c r="A116" s="12"/>
      <c r="B116" s="20" t="s">
        <v>67</v>
      </c>
      <c r="C116" s="11" t="s">
        <v>16</v>
      </c>
      <c r="D116" s="29">
        <v>8</v>
      </c>
      <c r="E116" s="29">
        <v>8</v>
      </c>
      <c r="F116" s="29">
        <v>0</v>
      </c>
      <c r="G116" s="29">
        <v>0</v>
      </c>
      <c r="H116" s="29">
        <v>15</v>
      </c>
      <c r="I116" s="29">
        <v>15</v>
      </c>
      <c r="J116" s="29">
        <v>0</v>
      </c>
      <c r="K116" s="29">
        <v>0</v>
      </c>
      <c r="L116" s="29">
        <v>15</v>
      </c>
      <c r="M116" s="29">
        <v>15</v>
      </c>
      <c r="N116" s="29">
        <v>0</v>
      </c>
      <c r="O116" s="29">
        <v>0</v>
      </c>
    </row>
    <row r="117" spans="1:15" x14ac:dyDescent="0.25">
      <c r="A117" s="12"/>
      <c r="B117" s="13" t="s">
        <v>14</v>
      </c>
      <c r="C117" s="14"/>
      <c r="D117" s="30">
        <f>SUM(D116)</f>
        <v>8</v>
      </c>
      <c r="E117" s="30">
        <f t="shared" ref="E117:O117" si="50">SUM(E116)</f>
        <v>8</v>
      </c>
      <c r="F117" s="30">
        <f t="shared" si="50"/>
        <v>0</v>
      </c>
      <c r="G117" s="30">
        <f t="shared" si="50"/>
        <v>0</v>
      </c>
      <c r="H117" s="30">
        <f t="shared" si="50"/>
        <v>15</v>
      </c>
      <c r="I117" s="30">
        <f t="shared" si="50"/>
        <v>15</v>
      </c>
      <c r="J117" s="30">
        <f t="shared" si="50"/>
        <v>0</v>
      </c>
      <c r="K117" s="30">
        <f t="shared" si="50"/>
        <v>0</v>
      </c>
      <c r="L117" s="30">
        <f t="shared" si="50"/>
        <v>15</v>
      </c>
      <c r="M117" s="30">
        <f t="shared" si="50"/>
        <v>15</v>
      </c>
      <c r="N117" s="30">
        <f t="shared" si="50"/>
        <v>0</v>
      </c>
      <c r="O117" s="30">
        <f t="shared" si="50"/>
        <v>0</v>
      </c>
    </row>
    <row r="118" spans="1:15" ht="24.75" x14ac:dyDescent="0.25">
      <c r="A118" s="12"/>
      <c r="B118" s="20" t="s">
        <v>68</v>
      </c>
      <c r="C118" s="11" t="s">
        <v>16</v>
      </c>
      <c r="D118" s="29">
        <v>0</v>
      </c>
      <c r="E118" s="29">
        <v>0</v>
      </c>
      <c r="F118" s="29">
        <v>0</v>
      </c>
      <c r="G118" s="29">
        <v>0</v>
      </c>
      <c r="H118" s="29">
        <v>30</v>
      </c>
      <c r="I118" s="29">
        <v>30</v>
      </c>
      <c r="J118" s="29">
        <v>0</v>
      </c>
      <c r="K118" s="29">
        <v>0</v>
      </c>
      <c r="L118" s="29">
        <v>30</v>
      </c>
      <c r="M118" s="29">
        <v>30</v>
      </c>
      <c r="N118" s="29">
        <v>0</v>
      </c>
      <c r="O118" s="29">
        <v>0</v>
      </c>
    </row>
    <row r="119" spans="1:15" x14ac:dyDescent="0.25">
      <c r="A119" s="12"/>
      <c r="B119" s="13" t="s">
        <v>14</v>
      </c>
      <c r="C119" s="14"/>
      <c r="D119" s="30">
        <f>SUM(D118)</f>
        <v>0</v>
      </c>
      <c r="E119" s="30">
        <f t="shared" ref="E119:O119" si="51">SUM(E118)</f>
        <v>0</v>
      </c>
      <c r="F119" s="30">
        <f t="shared" si="51"/>
        <v>0</v>
      </c>
      <c r="G119" s="30">
        <f t="shared" si="51"/>
        <v>0</v>
      </c>
      <c r="H119" s="30">
        <f t="shared" si="51"/>
        <v>30</v>
      </c>
      <c r="I119" s="30">
        <f t="shared" si="51"/>
        <v>30</v>
      </c>
      <c r="J119" s="30">
        <f t="shared" si="51"/>
        <v>0</v>
      </c>
      <c r="K119" s="30">
        <f t="shared" si="51"/>
        <v>0</v>
      </c>
      <c r="L119" s="30">
        <f t="shared" si="51"/>
        <v>30</v>
      </c>
      <c r="M119" s="30">
        <f t="shared" si="51"/>
        <v>30</v>
      </c>
      <c r="N119" s="30">
        <f t="shared" si="51"/>
        <v>0</v>
      </c>
      <c r="O119" s="30">
        <f t="shared" si="51"/>
        <v>0</v>
      </c>
    </row>
    <row r="120" spans="1:15" x14ac:dyDescent="0.25">
      <c r="A120" s="50">
        <f>SUM(D56+D58+D60+D64+D71+D75+D85+D87+D90+D92+D95+D97+D99+D101+D104+D108+D110+D114+D116+D118)</f>
        <v>2140.3999999999996</v>
      </c>
      <c r="B120" s="34" t="s">
        <v>236</v>
      </c>
      <c r="C120" s="35"/>
      <c r="D120" s="36">
        <f>SUM(D119,D117,D115,D113,D111,D109,D105,D102,D100,D98,D96,D93,D91,D88,D86,D83,D81,D78,D76,D74,D72,D69,D67,D65,D63,D61,D59,D57)</f>
        <v>3057.9</v>
      </c>
      <c r="E120" s="36">
        <f t="shared" ref="E120:O120" si="52">SUM(E119,E117,E115,E113,E111,E109,E105,E102,E100,E98,E96,E93,E91,E88,E86,E83,E81,E78,E76,E74,E72,E69,E67,E65,E63,E61,E59,E57)</f>
        <v>3013.7</v>
      </c>
      <c r="F120" s="36">
        <f t="shared" si="52"/>
        <v>58.899999999999991</v>
      </c>
      <c r="G120" s="36">
        <f t="shared" si="52"/>
        <v>44.2</v>
      </c>
      <c r="H120" s="36">
        <f t="shared" si="52"/>
        <v>3121.7000000000003</v>
      </c>
      <c r="I120" s="36">
        <f t="shared" si="52"/>
        <v>3077.5</v>
      </c>
      <c r="J120" s="36">
        <f t="shared" si="52"/>
        <v>58.899999999999991</v>
      </c>
      <c r="K120" s="36">
        <f t="shared" si="52"/>
        <v>44.2</v>
      </c>
      <c r="L120" s="36">
        <f t="shared" si="52"/>
        <v>3121.8</v>
      </c>
      <c r="M120" s="36">
        <f t="shared" si="52"/>
        <v>3077.6</v>
      </c>
      <c r="N120" s="36">
        <f t="shared" si="52"/>
        <v>58.899999999999991</v>
      </c>
      <c r="O120" s="36">
        <f t="shared" si="52"/>
        <v>44.2</v>
      </c>
    </row>
    <row r="121" spans="1:15" ht="24.75" x14ac:dyDescent="0.25">
      <c r="A121" s="12"/>
      <c r="B121" s="20" t="s">
        <v>224</v>
      </c>
      <c r="C121" s="11" t="s">
        <v>16</v>
      </c>
      <c r="D121" s="29">
        <v>5</v>
      </c>
      <c r="E121" s="29">
        <v>5</v>
      </c>
      <c r="F121" s="29">
        <v>0</v>
      </c>
      <c r="G121" s="29">
        <v>0</v>
      </c>
      <c r="H121" s="29">
        <v>5</v>
      </c>
      <c r="I121" s="29">
        <v>5</v>
      </c>
      <c r="J121" s="29">
        <v>0</v>
      </c>
      <c r="K121" s="29">
        <v>0</v>
      </c>
      <c r="L121" s="29">
        <v>5</v>
      </c>
      <c r="M121" s="29">
        <v>5</v>
      </c>
      <c r="N121" s="29">
        <v>0</v>
      </c>
      <c r="O121" s="29">
        <v>0</v>
      </c>
    </row>
    <row r="122" spans="1:15" x14ac:dyDescent="0.25">
      <c r="A122" s="12"/>
      <c r="B122" s="13" t="s">
        <v>14</v>
      </c>
      <c r="C122" s="14"/>
      <c r="D122" s="30">
        <f>SUM(D121)</f>
        <v>5</v>
      </c>
      <c r="E122" s="30">
        <f t="shared" ref="E122:O122" si="53">SUM(E121)</f>
        <v>5</v>
      </c>
      <c r="F122" s="30">
        <f t="shared" si="53"/>
        <v>0</v>
      </c>
      <c r="G122" s="30">
        <f t="shared" si="53"/>
        <v>0</v>
      </c>
      <c r="H122" s="30">
        <f t="shared" si="53"/>
        <v>5</v>
      </c>
      <c r="I122" s="30">
        <f t="shared" si="53"/>
        <v>5</v>
      </c>
      <c r="J122" s="30">
        <f t="shared" si="53"/>
        <v>0</v>
      </c>
      <c r="K122" s="30">
        <f t="shared" si="53"/>
        <v>0</v>
      </c>
      <c r="L122" s="30">
        <f t="shared" si="53"/>
        <v>5</v>
      </c>
      <c r="M122" s="30">
        <f t="shared" si="53"/>
        <v>5</v>
      </c>
      <c r="N122" s="30">
        <f t="shared" si="53"/>
        <v>0</v>
      </c>
      <c r="O122" s="30">
        <f t="shared" si="53"/>
        <v>0</v>
      </c>
    </row>
    <row r="123" spans="1:15" ht="24.75" x14ac:dyDescent="0.25">
      <c r="A123" s="12"/>
      <c r="B123" s="20" t="s">
        <v>69</v>
      </c>
      <c r="C123" s="11" t="s">
        <v>16</v>
      </c>
      <c r="D123" s="29">
        <v>0</v>
      </c>
      <c r="E123" s="29">
        <v>0</v>
      </c>
      <c r="F123" s="29">
        <v>0</v>
      </c>
      <c r="G123" s="29">
        <v>0</v>
      </c>
      <c r="H123" s="29">
        <v>13</v>
      </c>
      <c r="I123" s="29">
        <v>13</v>
      </c>
      <c r="J123" s="29">
        <v>0</v>
      </c>
      <c r="K123" s="29">
        <v>0</v>
      </c>
      <c r="L123" s="29">
        <v>13</v>
      </c>
      <c r="M123" s="29">
        <v>13</v>
      </c>
      <c r="N123" s="29">
        <v>0</v>
      </c>
      <c r="O123" s="29">
        <v>0</v>
      </c>
    </row>
    <row r="124" spans="1:15" x14ac:dyDescent="0.25">
      <c r="A124" s="12"/>
      <c r="B124" s="13" t="s">
        <v>14</v>
      </c>
      <c r="C124" s="14"/>
      <c r="D124" s="30">
        <f>SUM(D123)</f>
        <v>0</v>
      </c>
      <c r="E124" s="30">
        <f t="shared" ref="E124:O124" si="54">SUM(E123)</f>
        <v>0</v>
      </c>
      <c r="F124" s="30">
        <f t="shared" si="54"/>
        <v>0</v>
      </c>
      <c r="G124" s="30">
        <f t="shared" si="54"/>
        <v>0</v>
      </c>
      <c r="H124" s="30">
        <f t="shared" si="54"/>
        <v>13</v>
      </c>
      <c r="I124" s="30">
        <f t="shared" si="54"/>
        <v>13</v>
      </c>
      <c r="J124" s="30">
        <f t="shared" si="54"/>
        <v>0</v>
      </c>
      <c r="K124" s="30">
        <f t="shared" si="54"/>
        <v>0</v>
      </c>
      <c r="L124" s="30">
        <f t="shared" si="54"/>
        <v>13</v>
      </c>
      <c r="M124" s="30">
        <f t="shared" si="54"/>
        <v>13</v>
      </c>
      <c r="N124" s="30">
        <f t="shared" si="54"/>
        <v>0</v>
      </c>
      <c r="O124" s="30">
        <f t="shared" si="54"/>
        <v>0</v>
      </c>
    </row>
    <row r="125" spans="1:15" ht="24.75" x14ac:dyDescent="0.25">
      <c r="A125" s="12"/>
      <c r="B125" s="20" t="s">
        <v>70</v>
      </c>
      <c r="C125" s="11" t="s">
        <v>16</v>
      </c>
      <c r="D125" s="29">
        <v>10</v>
      </c>
      <c r="E125" s="29">
        <v>10</v>
      </c>
      <c r="F125" s="29">
        <v>0</v>
      </c>
      <c r="G125" s="29">
        <v>0</v>
      </c>
      <c r="H125" s="29">
        <v>10</v>
      </c>
      <c r="I125" s="29">
        <v>10</v>
      </c>
      <c r="J125" s="29">
        <v>0</v>
      </c>
      <c r="K125" s="29">
        <v>0</v>
      </c>
      <c r="L125" s="29">
        <v>10</v>
      </c>
      <c r="M125" s="29">
        <v>10</v>
      </c>
      <c r="N125" s="29">
        <v>0</v>
      </c>
      <c r="O125" s="29">
        <v>0</v>
      </c>
    </row>
    <row r="126" spans="1:15" x14ac:dyDescent="0.25">
      <c r="A126" s="12"/>
      <c r="B126" s="13" t="s">
        <v>14</v>
      </c>
      <c r="C126" s="14"/>
      <c r="D126" s="30">
        <f>SUM(D125)</f>
        <v>10</v>
      </c>
      <c r="E126" s="30">
        <f t="shared" ref="E126:O126" si="55">SUM(E125)</f>
        <v>10</v>
      </c>
      <c r="F126" s="30">
        <f t="shared" si="55"/>
        <v>0</v>
      </c>
      <c r="G126" s="30">
        <f t="shared" si="55"/>
        <v>0</v>
      </c>
      <c r="H126" s="30">
        <f t="shared" si="55"/>
        <v>10</v>
      </c>
      <c r="I126" s="30">
        <f t="shared" si="55"/>
        <v>10</v>
      </c>
      <c r="J126" s="30">
        <f t="shared" si="55"/>
        <v>0</v>
      </c>
      <c r="K126" s="30">
        <f t="shared" si="55"/>
        <v>0</v>
      </c>
      <c r="L126" s="30">
        <f t="shared" si="55"/>
        <v>10</v>
      </c>
      <c r="M126" s="30">
        <f t="shared" si="55"/>
        <v>10</v>
      </c>
      <c r="N126" s="30">
        <f t="shared" si="55"/>
        <v>0</v>
      </c>
      <c r="O126" s="30">
        <f t="shared" si="55"/>
        <v>0</v>
      </c>
    </row>
    <row r="127" spans="1:15" ht="24.75" x14ac:dyDescent="0.25">
      <c r="A127" s="12"/>
      <c r="B127" s="20" t="s">
        <v>71</v>
      </c>
      <c r="C127" s="11" t="s">
        <v>16</v>
      </c>
      <c r="D127" s="29">
        <v>10</v>
      </c>
      <c r="E127" s="29">
        <v>10</v>
      </c>
      <c r="F127" s="29">
        <v>0</v>
      </c>
      <c r="G127" s="29">
        <v>0</v>
      </c>
      <c r="H127" s="29">
        <v>30</v>
      </c>
      <c r="I127" s="29">
        <v>30</v>
      </c>
      <c r="J127" s="29">
        <v>0</v>
      </c>
      <c r="K127" s="29">
        <v>0</v>
      </c>
      <c r="L127" s="29">
        <v>30</v>
      </c>
      <c r="M127" s="29">
        <v>30</v>
      </c>
      <c r="N127" s="29">
        <v>0</v>
      </c>
      <c r="O127" s="29">
        <v>0</v>
      </c>
    </row>
    <row r="128" spans="1:15" x14ac:dyDescent="0.25">
      <c r="A128" s="12"/>
      <c r="B128" s="13" t="s">
        <v>14</v>
      </c>
      <c r="C128" s="14"/>
      <c r="D128" s="30">
        <f>SUM(D127)</f>
        <v>10</v>
      </c>
      <c r="E128" s="30">
        <f t="shared" ref="E128:O128" si="56">SUM(E127)</f>
        <v>10</v>
      </c>
      <c r="F128" s="30">
        <f t="shared" si="56"/>
        <v>0</v>
      </c>
      <c r="G128" s="30">
        <f t="shared" si="56"/>
        <v>0</v>
      </c>
      <c r="H128" s="30">
        <f t="shared" si="56"/>
        <v>30</v>
      </c>
      <c r="I128" s="30">
        <f t="shared" si="56"/>
        <v>30</v>
      </c>
      <c r="J128" s="30">
        <f t="shared" si="56"/>
        <v>0</v>
      </c>
      <c r="K128" s="30">
        <f t="shared" si="56"/>
        <v>0</v>
      </c>
      <c r="L128" s="30">
        <f t="shared" si="56"/>
        <v>30</v>
      </c>
      <c r="M128" s="30">
        <f t="shared" si="56"/>
        <v>30</v>
      </c>
      <c r="N128" s="30">
        <f t="shared" si="56"/>
        <v>0</v>
      </c>
      <c r="O128" s="30">
        <f t="shared" si="56"/>
        <v>0</v>
      </c>
    </row>
    <row r="129" spans="1:15" x14ac:dyDescent="0.25">
      <c r="A129" s="12"/>
      <c r="B129" s="20" t="s">
        <v>72</v>
      </c>
      <c r="C129" s="11" t="s">
        <v>16</v>
      </c>
      <c r="D129" s="29">
        <v>32.200000000000003</v>
      </c>
      <c r="E129" s="29">
        <v>32.200000000000003</v>
      </c>
      <c r="F129" s="29">
        <v>0</v>
      </c>
      <c r="G129" s="29">
        <v>0</v>
      </c>
      <c r="H129" s="29">
        <v>33</v>
      </c>
      <c r="I129" s="29">
        <v>33</v>
      </c>
      <c r="J129" s="29">
        <v>0</v>
      </c>
      <c r="K129" s="29">
        <v>0</v>
      </c>
      <c r="L129" s="29">
        <v>33</v>
      </c>
      <c r="M129" s="29">
        <v>33</v>
      </c>
      <c r="N129" s="29">
        <v>0</v>
      </c>
      <c r="O129" s="29">
        <v>0</v>
      </c>
    </row>
    <row r="130" spans="1:15" x14ac:dyDescent="0.25">
      <c r="A130" s="12"/>
      <c r="B130" s="13" t="s">
        <v>14</v>
      </c>
      <c r="C130" s="14"/>
      <c r="D130" s="30">
        <f>SUM(D129)</f>
        <v>32.200000000000003</v>
      </c>
      <c r="E130" s="30">
        <f t="shared" ref="E130:O130" si="57">SUM(E129)</f>
        <v>32.200000000000003</v>
      </c>
      <c r="F130" s="30">
        <f t="shared" si="57"/>
        <v>0</v>
      </c>
      <c r="G130" s="30">
        <f t="shared" si="57"/>
        <v>0</v>
      </c>
      <c r="H130" s="30">
        <f t="shared" si="57"/>
        <v>33</v>
      </c>
      <c r="I130" s="30">
        <f t="shared" si="57"/>
        <v>33</v>
      </c>
      <c r="J130" s="30">
        <f t="shared" si="57"/>
        <v>0</v>
      </c>
      <c r="K130" s="30">
        <f t="shared" si="57"/>
        <v>0</v>
      </c>
      <c r="L130" s="30">
        <f t="shared" si="57"/>
        <v>33</v>
      </c>
      <c r="M130" s="30">
        <f t="shared" si="57"/>
        <v>33</v>
      </c>
      <c r="N130" s="30">
        <f t="shared" si="57"/>
        <v>0</v>
      </c>
      <c r="O130" s="30">
        <f t="shared" si="57"/>
        <v>0</v>
      </c>
    </row>
    <row r="131" spans="1:15" ht="24.75" x14ac:dyDescent="0.25">
      <c r="A131" s="12"/>
      <c r="B131" s="20" t="s">
        <v>73</v>
      </c>
      <c r="C131" s="11" t="s">
        <v>16</v>
      </c>
      <c r="D131" s="29">
        <v>15</v>
      </c>
      <c r="E131" s="29">
        <v>15</v>
      </c>
      <c r="F131" s="29">
        <v>0</v>
      </c>
      <c r="G131" s="29">
        <v>0</v>
      </c>
      <c r="H131" s="29">
        <v>25</v>
      </c>
      <c r="I131" s="29">
        <v>25</v>
      </c>
      <c r="J131" s="29">
        <v>0</v>
      </c>
      <c r="K131" s="29">
        <v>0</v>
      </c>
      <c r="L131" s="29">
        <v>25</v>
      </c>
      <c r="M131" s="29">
        <v>25</v>
      </c>
      <c r="N131" s="29">
        <v>0</v>
      </c>
      <c r="O131" s="29">
        <v>0</v>
      </c>
    </row>
    <row r="132" spans="1:15" x14ac:dyDescent="0.25">
      <c r="A132" s="12"/>
      <c r="B132" s="13" t="s">
        <v>14</v>
      </c>
      <c r="C132" s="14"/>
      <c r="D132" s="30">
        <f>SUM(D131)</f>
        <v>15</v>
      </c>
      <c r="E132" s="30">
        <f t="shared" ref="E132:O132" si="58">SUM(E131)</f>
        <v>15</v>
      </c>
      <c r="F132" s="30">
        <f t="shared" si="58"/>
        <v>0</v>
      </c>
      <c r="G132" s="30">
        <f t="shared" si="58"/>
        <v>0</v>
      </c>
      <c r="H132" s="30">
        <f t="shared" si="58"/>
        <v>25</v>
      </c>
      <c r="I132" s="30">
        <f t="shared" si="58"/>
        <v>25</v>
      </c>
      <c r="J132" s="30">
        <f t="shared" si="58"/>
        <v>0</v>
      </c>
      <c r="K132" s="30">
        <f t="shared" si="58"/>
        <v>0</v>
      </c>
      <c r="L132" s="30">
        <f t="shared" si="58"/>
        <v>25</v>
      </c>
      <c r="M132" s="30">
        <f t="shared" si="58"/>
        <v>25</v>
      </c>
      <c r="N132" s="30">
        <f t="shared" si="58"/>
        <v>0</v>
      </c>
      <c r="O132" s="30">
        <f t="shared" si="58"/>
        <v>0</v>
      </c>
    </row>
    <row r="133" spans="1:15" ht="24.75" x14ac:dyDescent="0.25">
      <c r="A133" s="12"/>
      <c r="B133" s="20" t="s">
        <v>74</v>
      </c>
      <c r="C133" s="11" t="s">
        <v>16</v>
      </c>
      <c r="D133" s="29">
        <v>3</v>
      </c>
      <c r="E133" s="29">
        <v>3</v>
      </c>
      <c r="F133" s="29">
        <v>0</v>
      </c>
      <c r="G133" s="29">
        <v>0</v>
      </c>
      <c r="H133" s="29">
        <v>4</v>
      </c>
      <c r="I133" s="29">
        <v>4</v>
      </c>
      <c r="J133" s="29">
        <v>0</v>
      </c>
      <c r="K133" s="29">
        <v>0</v>
      </c>
      <c r="L133" s="29">
        <v>4</v>
      </c>
      <c r="M133" s="29">
        <v>4</v>
      </c>
      <c r="N133" s="29">
        <v>0</v>
      </c>
      <c r="O133" s="29">
        <v>0</v>
      </c>
    </row>
    <row r="134" spans="1:15" x14ac:dyDescent="0.25">
      <c r="A134" s="12"/>
      <c r="B134" s="13" t="s">
        <v>14</v>
      </c>
      <c r="C134" s="14"/>
      <c r="D134" s="30">
        <f>SUM(D133)</f>
        <v>3</v>
      </c>
      <c r="E134" s="30">
        <f t="shared" ref="E134:O134" si="59">SUM(E133)</f>
        <v>3</v>
      </c>
      <c r="F134" s="30">
        <f t="shared" si="59"/>
        <v>0</v>
      </c>
      <c r="G134" s="30">
        <f t="shared" si="59"/>
        <v>0</v>
      </c>
      <c r="H134" s="30">
        <f t="shared" si="59"/>
        <v>4</v>
      </c>
      <c r="I134" s="30">
        <f t="shared" si="59"/>
        <v>4</v>
      </c>
      <c r="J134" s="30">
        <f t="shared" si="59"/>
        <v>0</v>
      </c>
      <c r="K134" s="30">
        <f t="shared" si="59"/>
        <v>0</v>
      </c>
      <c r="L134" s="30">
        <f t="shared" si="59"/>
        <v>4</v>
      </c>
      <c r="M134" s="30">
        <f t="shared" si="59"/>
        <v>4</v>
      </c>
      <c r="N134" s="30">
        <f t="shared" si="59"/>
        <v>0</v>
      </c>
      <c r="O134" s="30">
        <f t="shared" si="59"/>
        <v>0</v>
      </c>
    </row>
    <row r="135" spans="1:15" ht="24.75" x14ac:dyDescent="0.25">
      <c r="A135" s="12"/>
      <c r="B135" s="20" t="s">
        <v>75</v>
      </c>
      <c r="C135" s="11" t="s">
        <v>16</v>
      </c>
      <c r="D135" s="29">
        <v>2</v>
      </c>
      <c r="E135" s="29">
        <v>2</v>
      </c>
      <c r="F135" s="29">
        <v>0</v>
      </c>
      <c r="G135" s="29">
        <v>0</v>
      </c>
      <c r="H135" s="29">
        <v>7</v>
      </c>
      <c r="I135" s="29">
        <v>7</v>
      </c>
      <c r="J135" s="29">
        <v>0</v>
      </c>
      <c r="K135" s="29">
        <v>0</v>
      </c>
      <c r="L135" s="29">
        <v>7</v>
      </c>
      <c r="M135" s="29">
        <v>7</v>
      </c>
      <c r="N135" s="29">
        <v>0</v>
      </c>
      <c r="O135" s="29">
        <v>0</v>
      </c>
    </row>
    <row r="136" spans="1:15" x14ac:dyDescent="0.25">
      <c r="A136" s="12"/>
      <c r="B136" s="13" t="s">
        <v>14</v>
      </c>
      <c r="C136" s="14"/>
      <c r="D136" s="30">
        <f>SUM(D135)</f>
        <v>2</v>
      </c>
      <c r="E136" s="30">
        <f t="shared" ref="E136:O136" si="60">SUM(E135)</f>
        <v>2</v>
      </c>
      <c r="F136" s="30">
        <f t="shared" si="60"/>
        <v>0</v>
      </c>
      <c r="G136" s="30">
        <f t="shared" si="60"/>
        <v>0</v>
      </c>
      <c r="H136" s="30">
        <f t="shared" si="60"/>
        <v>7</v>
      </c>
      <c r="I136" s="30">
        <f t="shared" si="60"/>
        <v>7</v>
      </c>
      <c r="J136" s="30">
        <f t="shared" si="60"/>
        <v>0</v>
      </c>
      <c r="K136" s="30">
        <f t="shared" si="60"/>
        <v>0</v>
      </c>
      <c r="L136" s="30">
        <f t="shared" si="60"/>
        <v>7</v>
      </c>
      <c r="M136" s="30">
        <f t="shared" si="60"/>
        <v>7</v>
      </c>
      <c r="N136" s="30">
        <f t="shared" si="60"/>
        <v>0</v>
      </c>
      <c r="O136" s="30">
        <f t="shared" si="60"/>
        <v>0</v>
      </c>
    </row>
    <row r="137" spans="1:15" x14ac:dyDescent="0.25">
      <c r="A137" s="50">
        <f>SUM(D121+D123+D125+D127+D129+D131+D133+D135)</f>
        <v>77.2</v>
      </c>
      <c r="B137" s="37" t="s">
        <v>237</v>
      </c>
      <c r="C137" s="35"/>
      <c r="D137" s="36">
        <f>SUM(D136,D134,D132,D130,D128,D126,D124,D122)</f>
        <v>77.2</v>
      </c>
      <c r="E137" s="36">
        <f t="shared" ref="E137:O137" si="61">SUM(E136,E134,E132,E130,E128,E126,E124,E122)</f>
        <v>77.2</v>
      </c>
      <c r="F137" s="36">
        <f t="shared" si="61"/>
        <v>0</v>
      </c>
      <c r="G137" s="36">
        <f t="shared" si="61"/>
        <v>0</v>
      </c>
      <c r="H137" s="36">
        <f t="shared" si="61"/>
        <v>127</v>
      </c>
      <c r="I137" s="36">
        <f t="shared" si="61"/>
        <v>127</v>
      </c>
      <c r="J137" s="36">
        <f t="shared" si="61"/>
        <v>0</v>
      </c>
      <c r="K137" s="36">
        <f t="shared" si="61"/>
        <v>0</v>
      </c>
      <c r="L137" s="36">
        <f t="shared" si="61"/>
        <v>127</v>
      </c>
      <c r="M137" s="36">
        <f t="shared" si="61"/>
        <v>127</v>
      </c>
      <c r="N137" s="36">
        <f t="shared" si="61"/>
        <v>0</v>
      </c>
      <c r="O137" s="36">
        <f t="shared" si="61"/>
        <v>0</v>
      </c>
    </row>
    <row r="138" spans="1:15" x14ac:dyDescent="0.25">
      <c r="A138" s="12"/>
      <c r="B138" s="55" t="s">
        <v>76</v>
      </c>
      <c r="C138" s="11" t="s">
        <v>62</v>
      </c>
      <c r="D138" s="29">
        <v>0</v>
      </c>
      <c r="E138" s="29">
        <v>0</v>
      </c>
      <c r="F138" s="29">
        <v>0</v>
      </c>
      <c r="G138" s="29">
        <v>0</v>
      </c>
      <c r="H138" s="29">
        <v>0</v>
      </c>
      <c r="I138" s="29">
        <v>0</v>
      </c>
      <c r="J138" s="29">
        <v>0</v>
      </c>
      <c r="K138" s="29">
        <v>0</v>
      </c>
      <c r="L138" s="29">
        <v>0</v>
      </c>
      <c r="M138" s="29">
        <v>0</v>
      </c>
      <c r="N138" s="29">
        <v>0</v>
      </c>
      <c r="O138" s="29">
        <v>0</v>
      </c>
    </row>
    <row r="139" spans="1:15" x14ac:dyDescent="0.25">
      <c r="A139" s="12"/>
      <c r="B139" s="57"/>
      <c r="C139" s="11" t="s">
        <v>63</v>
      </c>
      <c r="D139" s="29">
        <v>17.600000000000001</v>
      </c>
      <c r="E139" s="29">
        <v>17.600000000000001</v>
      </c>
      <c r="F139" s="29">
        <v>0</v>
      </c>
      <c r="G139" s="29">
        <v>0</v>
      </c>
      <c r="H139" s="29">
        <v>18</v>
      </c>
      <c r="I139" s="29">
        <v>18</v>
      </c>
      <c r="J139" s="29">
        <v>0</v>
      </c>
      <c r="K139" s="29">
        <v>0</v>
      </c>
      <c r="L139" s="29">
        <v>18</v>
      </c>
      <c r="M139" s="29">
        <v>18</v>
      </c>
      <c r="N139" s="29">
        <v>0</v>
      </c>
      <c r="O139" s="29">
        <v>0</v>
      </c>
    </row>
    <row r="140" spans="1:15" x14ac:dyDescent="0.25">
      <c r="A140" s="12"/>
      <c r="B140" s="13" t="s">
        <v>14</v>
      </c>
      <c r="C140" s="14"/>
      <c r="D140" s="30">
        <f>SUM(D138:D139)</f>
        <v>17.600000000000001</v>
      </c>
      <c r="E140" s="30">
        <f t="shared" ref="E140:O140" si="62">SUM(E138:E139)</f>
        <v>17.600000000000001</v>
      </c>
      <c r="F140" s="30">
        <f t="shared" si="62"/>
        <v>0</v>
      </c>
      <c r="G140" s="30">
        <f t="shared" si="62"/>
        <v>0</v>
      </c>
      <c r="H140" s="30">
        <f t="shared" si="62"/>
        <v>18</v>
      </c>
      <c r="I140" s="30">
        <f t="shared" si="62"/>
        <v>18</v>
      </c>
      <c r="J140" s="30">
        <f t="shared" si="62"/>
        <v>0</v>
      </c>
      <c r="K140" s="30">
        <f t="shared" si="62"/>
        <v>0</v>
      </c>
      <c r="L140" s="30">
        <f t="shared" si="62"/>
        <v>18</v>
      </c>
      <c r="M140" s="30">
        <f t="shared" si="62"/>
        <v>18</v>
      </c>
      <c r="N140" s="30">
        <f t="shared" si="62"/>
        <v>0</v>
      </c>
      <c r="O140" s="30">
        <f t="shared" si="62"/>
        <v>0</v>
      </c>
    </row>
    <row r="141" spans="1:15" x14ac:dyDescent="0.25">
      <c r="A141" s="12"/>
      <c r="B141" s="55" t="s">
        <v>77</v>
      </c>
      <c r="C141" s="11" t="s">
        <v>62</v>
      </c>
      <c r="D141" s="29">
        <v>0</v>
      </c>
      <c r="E141" s="29">
        <v>0</v>
      </c>
      <c r="F141" s="29">
        <v>0</v>
      </c>
      <c r="G141" s="29">
        <v>0</v>
      </c>
      <c r="H141" s="29">
        <v>0</v>
      </c>
      <c r="I141" s="29">
        <v>0</v>
      </c>
      <c r="J141" s="29">
        <v>0</v>
      </c>
      <c r="K141" s="29">
        <v>0</v>
      </c>
      <c r="L141" s="29">
        <v>0</v>
      </c>
      <c r="M141" s="29">
        <v>0</v>
      </c>
      <c r="N141" s="29">
        <v>0</v>
      </c>
      <c r="O141" s="29">
        <v>0</v>
      </c>
    </row>
    <row r="142" spans="1:15" x14ac:dyDescent="0.25">
      <c r="A142" s="12"/>
      <c r="B142" s="57"/>
      <c r="C142" s="11" t="s">
        <v>16</v>
      </c>
      <c r="D142" s="29">
        <v>725</v>
      </c>
      <c r="E142" s="29">
        <v>725</v>
      </c>
      <c r="F142" s="29">
        <v>0</v>
      </c>
      <c r="G142" s="29">
        <v>0</v>
      </c>
      <c r="H142" s="29">
        <v>100</v>
      </c>
      <c r="I142" s="29">
        <v>100</v>
      </c>
      <c r="J142" s="29">
        <v>0</v>
      </c>
      <c r="K142" s="29">
        <v>0</v>
      </c>
      <c r="L142" s="29">
        <v>105</v>
      </c>
      <c r="M142" s="29">
        <v>105</v>
      </c>
      <c r="N142" s="29">
        <v>0</v>
      </c>
      <c r="O142" s="29">
        <v>0</v>
      </c>
    </row>
    <row r="143" spans="1:15" x14ac:dyDescent="0.25">
      <c r="A143" s="12"/>
      <c r="B143" s="13" t="s">
        <v>14</v>
      </c>
      <c r="C143" s="14"/>
      <c r="D143" s="30">
        <f>SUM(D141:D142)</f>
        <v>725</v>
      </c>
      <c r="E143" s="30">
        <f t="shared" ref="E143:O143" si="63">SUM(E141:E142)</f>
        <v>725</v>
      </c>
      <c r="F143" s="30">
        <f t="shared" si="63"/>
        <v>0</v>
      </c>
      <c r="G143" s="30">
        <f t="shared" si="63"/>
        <v>0</v>
      </c>
      <c r="H143" s="30">
        <f t="shared" si="63"/>
        <v>100</v>
      </c>
      <c r="I143" s="30">
        <f t="shared" si="63"/>
        <v>100</v>
      </c>
      <c r="J143" s="30">
        <f t="shared" si="63"/>
        <v>0</v>
      </c>
      <c r="K143" s="30">
        <f t="shared" si="63"/>
        <v>0</v>
      </c>
      <c r="L143" s="30">
        <f t="shared" si="63"/>
        <v>105</v>
      </c>
      <c r="M143" s="30">
        <f t="shared" si="63"/>
        <v>105</v>
      </c>
      <c r="N143" s="30">
        <f t="shared" si="63"/>
        <v>0</v>
      </c>
      <c r="O143" s="30">
        <f t="shared" si="63"/>
        <v>0</v>
      </c>
    </row>
    <row r="144" spans="1:15" x14ac:dyDescent="0.25">
      <c r="A144" s="12"/>
      <c r="B144" s="20" t="s">
        <v>78</v>
      </c>
      <c r="C144" s="11" t="s">
        <v>16</v>
      </c>
      <c r="D144" s="29">
        <v>36.4</v>
      </c>
      <c r="E144" s="29">
        <v>36.4</v>
      </c>
      <c r="F144" s="29">
        <v>0</v>
      </c>
      <c r="G144" s="29">
        <v>0</v>
      </c>
      <c r="H144" s="29">
        <v>36.4</v>
      </c>
      <c r="I144" s="29">
        <v>36.4</v>
      </c>
      <c r="J144" s="29">
        <v>0</v>
      </c>
      <c r="K144" s="29">
        <v>0</v>
      </c>
      <c r="L144" s="29">
        <v>36.4</v>
      </c>
      <c r="M144" s="29">
        <v>36.4</v>
      </c>
      <c r="N144" s="29">
        <v>0</v>
      </c>
      <c r="O144" s="29">
        <v>0</v>
      </c>
    </row>
    <row r="145" spans="1:15" x14ac:dyDescent="0.25">
      <c r="A145" s="12"/>
      <c r="B145" s="13" t="s">
        <v>14</v>
      </c>
      <c r="C145" s="14"/>
      <c r="D145" s="30">
        <f>SUM(D144)</f>
        <v>36.4</v>
      </c>
      <c r="E145" s="30">
        <f t="shared" ref="E145:O145" si="64">SUM(E144)</f>
        <v>36.4</v>
      </c>
      <c r="F145" s="30">
        <f t="shared" si="64"/>
        <v>0</v>
      </c>
      <c r="G145" s="30">
        <f t="shared" si="64"/>
        <v>0</v>
      </c>
      <c r="H145" s="30">
        <f t="shared" si="64"/>
        <v>36.4</v>
      </c>
      <c r="I145" s="30">
        <f t="shared" si="64"/>
        <v>36.4</v>
      </c>
      <c r="J145" s="30">
        <f t="shared" si="64"/>
        <v>0</v>
      </c>
      <c r="K145" s="30">
        <f t="shared" si="64"/>
        <v>0</v>
      </c>
      <c r="L145" s="30">
        <f t="shared" si="64"/>
        <v>36.4</v>
      </c>
      <c r="M145" s="30">
        <f t="shared" si="64"/>
        <v>36.4</v>
      </c>
      <c r="N145" s="30">
        <f t="shared" si="64"/>
        <v>0</v>
      </c>
      <c r="O145" s="30">
        <f t="shared" si="64"/>
        <v>0</v>
      </c>
    </row>
    <row r="146" spans="1:15" x14ac:dyDescent="0.25">
      <c r="A146" s="12"/>
      <c r="B146" s="20" t="s">
        <v>79</v>
      </c>
      <c r="C146" s="11" t="s">
        <v>16</v>
      </c>
      <c r="D146" s="29">
        <v>7</v>
      </c>
      <c r="E146" s="29">
        <v>0</v>
      </c>
      <c r="F146" s="29">
        <v>0</v>
      </c>
      <c r="G146" s="29">
        <v>7</v>
      </c>
      <c r="H146" s="29">
        <v>7</v>
      </c>
      <c r="I146" s="29">
        <v>0</v>
      </c>
      <c r="J146" s="29">
        <v>0</v>
      </c>
      <c r="K146" s="29">
        <v>7</v>
      </c>
      <c r="L146" s="29">
        <v>7</v>
      </c>
      <c r="M146" s="29">
        <v>0</v>
      </c>
      <c r="N146" s="29">
        <v>0</v>
      </c>
      <c r="O146" s="29">
        <v>7</v>
      </c>
    </row>
    <row r="147" spans="1:15" x14ac:dyDescent="0.25">
      <c r="A147" s="12"/>
      <c r="B147" s="13" t="s">
        <v>14</v>
      </c>
      <c r="C147" s="14"/>
      <c r="D147" s="30">
        <f>SUM(D146)</f>
        <v>7</v>
      </c>
      <c r="E147" s="30">
        <f t="shared" ref="E147:O147" si="65">SUM(E146)</f>
        <v>0</v>
      </c>
      <c r="F147" s="30">
        <f t="shared" si="65"/>
        <v>0</v>
      </c>
      <c r="G147" s="30">
        <f t="shared" si="65"/>
        <v>7</v>
      </c>
      <c r="H147" s="30">
        <f t="shared" si="65"/>
        <v>7</v>
      </c>
      <c r="I147" s="30">
        <f t="shared" si="65"/>
        <v>0</v>
      </c>
      <c r="J147" s="30">
        <f t="shared" si="65"/>
        <v>0</v>
      </c>
      <c r="K147" s="30">
        <f t="shared" si="65"/>
        <v>7</v>
      </c>
      <c r="L147" s="30">
        <f t="shared" si="65"/>
        <v>7</v>
      </c>
      <c r="M147" s="30">
        <f t="shared" si="65"/>
        <v>0</v>
      </c>
      <c r="N147" s="30">
        <f t="shared" si="65"/>
        <v>0</v>
      </c>
      <c r="O147" s="30">
        <f t="shared" si="65"/>
        <v>7</v>
      </c>
    </row>
    <row r="148" spans="1:15" x14ac:dyDescent="0.25">
      <c r="A148" s="12"/>
      <c r="B148" s="20" t="s">
        <v>80</v>
      </c>
      <c r="C148" s="11" t="s">
        <v>16</v>
      </c>
      <c r="D148" s="29">
        <v>0</v>
      </c>
      <c r="E148" s="29">
        <v>0</v>
      </c>
      <c r="F148" s="29">
        <v>0</v>
      </c>
      <c r="G148" s="29">
        <v>0</v>
      </c>
      <c r="H148" s="29">
        <v>0</v>
      </c>
      <c r="I148" s="29">
        <v>0</v>
      </c>
      <c r="J148" s="29">
        <v>0</v>
      </c>
      <c r="K148" s="29">
        <v>0</v>
      </c>
      <c r="L148" s="29">
        <v>0</v>
      </c>
      <c r="M148" s="29">
        <v>0</v>
      </c>
      <c r="N148" s="29">
        <v>0</v>
      </c>
      <c r="O148" s="29">
        <v>0</v>
      </c>
    </row>
    <row r="149" spans="1:15" x14ac:dyDescent="0.25">
      <c r="A149" s="12"/>
      <c r="B149" s="13" t="s">
        <v>14</v>
      </c>
      <c r="C149" s="14"/>
      <c r="D149" s="30">
        <f>SUM(D148)</f>
        <v>0</v>
      </c>
      <c r="E149" s="30">
        <f t="shared" ref="E149:O149" si="66">SUM(E148)</f>
        <v>0</v>
      </c>
      <c r="F149" s="30">
        <f t="shared" si="66"/>
        <v>0</v>
      </c>
      <c r="G149" s="30">
        <f t="shared" si="66"/>
        <v>0</v>
      </c>
      <c r="H149" s="30">
        <f t="shared" si="66"/>
        <v>0</v>
      </c>
      <c r="I149" s="30">
        <f t="shared" si="66"/>
        <v>0</v>
      </c>
      <c r="J149" s="30">
        <f t="shared" si="66"/>
        <v>0</v>
      </c>
      <c r="K149" s="30">
        <f t="shared" si="66"/>
        <v>0</v>
      </c>
      <c r="L149" s="30">
        <f t="shared" si="66"/>
        <v>0</v>
      </c>
      <c r="M149" s="30">
        <f t="shared" si="66"/>
        <v>0</v>
      </c>
      <c r="N149" s="30">
        <f t="shared" si="66"/>
        <v>0</v>
      </c>
      <c r="O149" s="30">
        <f t="shared" si="66"/>
        <v>0</v>
      </c>
    </row>
    <row r="150" spans="1:15" ht="24.75" x14ac:dyDescent="0.25">
      <c r="A150" s="12"/>
      <c r="B150" s="20" t="s">
        <v>81</v>
      </c>
      <c r="C150" s="11" t="s">
        <v>16</v>
      </c>
      <c r="D150" s="29">
        <v>126.6</v>
      </c>
      <c r="E150" s="29">
        <v>126.6</v>
      </c>
      <c r="F150" s="29">
        <v>0</v>
      </c>
      <c r="G150" s="29">
        <v>0</v>
      </c>
      <c r="H150" s="29">
        <v>130</v>
      </c>
      <c r="I150" s="29">
        <v>130</v>
      </c>
      <c r="J150" s="29">
        <v>0</v>
      </c>
      <c r="K150" s="29">
        <v>0</v>
      </c>
      <c r="L150" s="29">
        <v>140</v>
      </c>
      <c r="M150" s="29">
        <v>140</v>
      </c>
      <c r="N150" s="29">
        <v>0</v>
      </c>
      <c r="O150" s="29">
        <v>0</v>
      </c>
    </row>
    <row r="151" spans="1:15" x14ac:dyDescent="0.25">
      <c r="A151" s="12"/>
      <c r="B151" s="13" t="s">
        <v>14</v>
      </c>
      <c r="C151" s="14"/>
      <c r="D151" s="30">
        <f>SUM(D150)</f>
        <v>126.6</v>
      </c>
      <c r="E151" s="30">
        <f t="shared" ref="E151:O151" si="67">SUM(E150)</f>
        <v>126.6</v>
      </c>
      <c r="F151" s="30">
        <f t="shared" si="67"/>
        <v>0</v>
      </c>
      <c r="G151" s="30">
        <f t="shared" si="67"/>
        <v>0</v>
      </c>
      <c r="H151" s="30">
        <f t="shared" si="67"/>
        <v>130</v>
      </c>
      <c r="I151" s="30">
        <f t="shared" si="67"/>
        <v>130</v>
      </c>
      <c r="J151" s="30">
        <f t="shared" si="67"/>
        <v>0</v>
      </c>
      <c r="K151" s="30">
        <f t="shared" si="67"/>
        <v>0</v>
      </c>
      <c r="L151" s="30">
        <f t="shared" si="67"/>
        <v>140</v>
      </c>
      <c r="M151" s="30">
        <f t="shared" si="67"/>
        <v>140</v>
      </c>
      <c r="N151" s="30">
        <f t="shared" si="67"/>
        <v>0</v>
      </c>
      <c r="O151" s="30">
        <f t="shared" si="67"/>
        <v>0</v>
      </c>
    </row>
    <row r="152" spans="1:15" ht="24.75" x14ac:dyDescent="0.25">
      <c r="A152" s="12"/>
      <c r="B152" s="20" t="s">
        <v>82</v>
      </c>
      <c r="C152" s="11" t="s">
        <v>16</v>
      </c>
      <c r="D152" s="29">
        <v>22.3</v>
      </c>
      <c r="E152" s="29">
        <v>22.3</v>
      </c>
      <c r="F152" s="29">
        <v>0</v>
      </c>
      <c r="G152" s="29">
        <v>0</v>
      </c>
      <c r="H152" s="29">
        <v>25</v>
      </c>
      <c r="I152" s="29">
        <v>25</v>
      </c>
      <c r="J152" s="29">
        <v>0</v>
      </c>
      <c r="K152" s="29">
        <v>0</v>
      </c>
      <c r="L152" s="29">
        <v>30</v>
      </c>
      <c r="M152" s="29">
        <v>30</v>
      </c>
      <c r="N152" s="29">
        <v>0</v>
      </c>
      <c r="O152" s="29">
        <v>0</v>
      </c>
    </row>
    <row r="153" spans="1:15" x14ac:dyDescent="0.25">
      <c r="A153" s="12"/>
      <c r="B153" s="13" t="s">
        <v>14</v>
      </c>
      <c r="C153" s="14"/>
      <c r="D153" s="30">
        <f>SUM(D152)</f>
        <v>22.3</v>
      </c>
      <c r="E153" s="30">
        <f t="shared" ref="E153:O153" si="68">SUM(E152)</f>
        <v>22.3</v>
      </c>
      <c r="F153" s="30">
        <f t="shared" si="68"/>
        <v>0</v>
      </c>
      <c r="G153" s="30">
        <f t="shared" si="68"/>
        <v>0</v>
      </c>
      <c r="H153" s="30">
        <f t="shared" si="68"/>
        <v>25</v>
      </c>
      <c r="I153" s="30">
        <f t="shared" si="68"/>
        <v>25</v>
      </c>
      <c r="J153" s="30">
        <f t="shared" si="68"/>
        <v>0</v>
      </c>
      <c r="K153" s="30">
        <f t="shared" si="68"/>
        <v>0</v>
      </c>
      <c r="L153" s="30">
        <f t="shared" si="68"/>
        <v>30</v>
      </c>
      <c r="M153" s="30">
        <f t="shared" si="68"/>
        <v>30</v>
      </c>
      <c r="N153" s="30">
        <f t="shared" si="68"/>
        <v>0</v>
      </c>
      <c r="O153" s="30">
        <f t="shared" si="68"/>
        <v>0</v>
      </c>
    </row>
    <row r="154" spans="1:15" ht="24.75" x14ac:dyDescent="0.25">
      <c r="A154" s="12"/>
      <c r="B154" s="20" t="s">
        <v>83</v>
      </c>
      <c r="C154" s="11" t="s">
        <v>16</v>
      </c>
      <c r="D154" s="29">
        <v>12.9</v>
      </c>
      <c r="E154" s="29">
        <v>12.9</v>
      </c>
      <c r="F154" s="29">
        <v>0</v>
      </c>
      <c r="G154" s="29">
        <v>0</v>
      </c>
      <c r="H154" s="29">
        <v>15</v>
      </c>
      <c r="I154" s="29">
        <v>15</v>
      </c>
      <c r="J154" s="29">
        <v>0</v>
      </c>
      <c r="K154" s="29">
        <v>0</v>
      </c>
      <c r="L154" s="29">
        <v>20</v>
      </c>
      <c r="M154" s="29">
        <v>20</v>
      </c>
      <c r="N154" s="29">
        <v>0</v>
      </c>
      <c r="O154" s="29">
        <v>0</v>
      </c>
    </row>
    <row r="155" spans="1:15" x14ac:dyDescent="0.25">
      <c r="A155" s="12"/>
      <c r="B155" s="13" t="s">
        <v>14</v>
      </c>
      <c r="C155" s="14"/>
      <c r="D155" s="30">
        <f>SUM(D154)</f>
        <v>12.9</v>
      </c>
      <c r="E155" s="30">
        <f t="shared" ref="E155:O155" si="69">SUM(E154)</f>
        <v>12.9</v>
      </c>
      <c r="F155" s="30">
        <f t="shared" si="69"/>
        <v>0</v>
      </c>
      <c r="G155" s="30">
        <f t="shared" si="69"/>
        <v>0</v>
      </c>
      <c r="H155" s="30">
        <f t="shared" si="69"/>
        <v>15</v>
      </c>
      <c r="I155" s="30">
        <f t="shared" si="69"/>
        <v>15</v>
      </c>
      <c r="J155" s="30">
        <f t="shared" si="69"/>
        <v>0</v>
      </c>
      <c r="K155" s="30">
        <f t="shared" si="69"/>
        <v>0</v>
      </c>
      <c r="L155" s="30">
        <f t="shared" si="69"/>
        <v>20</v>
      </c>
      <c r="M155" s="30">
        <f t="shared" si="69"/>
        <v>20</v>
      </c>
      <c r="N155" s="30">
        <f t="shared" si="69"/>
        <v>0</v>
      </c>
      <c r="O155" s="30">
        <f t="shared" si="69"/>
        <v>0</v>
      </c>
    </row>
    <row r="156" spans="1:15" ht="24.75" x14ac:dyDescent="0.25">
      <c r="A156" s="12"/>
      <c r="B156" s="20" t="s">
        <v>84</v>
      </c>
      <c r="C156" s="11" t="s">
        <v>16</v>
      </c>
      <c r="D156" s="29">
        <v>19.899999999999999</v>
      </c>
      <c r="E156" s="29">
        <v>19.899999999999999</v>
      </c>
      <c r="F156" s="29">
        <v>0</v>
      </c>
      <c r="G156" s="29">
        <v>0</v>
      </c>
      <c r="H156" s="29">
        <v>23</v>
      </c>
      <c r="I156" s="29">
        <v>23</v>
      </c>
      <c r="J156" s="29">
        <v>0</v>
      </c>
      <c r="K156" s="29">
        <v>0</v>
      </c>
      <c r="L156" s="29">
        <v>27</v>
      </c>
      <c r="M156" s="29">
        <v>27</v>
      </c>
      <c r="N156" s="29">
        <v>0</v>
      </c>
      <c r="O156" s="29">
        <v>0</v>
      </c>
    </row>
    <row r="157" spans="1:15" x14ac:dyDescent="0.25">
      <c r="A157" s="12"/>
      <c r="B157" s="13" t="s">
        <v>14</v>
      </c>
      <c r="C157" s="14"/>
      <c r="D157" s="30">
        <f>SUM(D156)</f>
        <v>19.899999999999999</v>
      </c>
      <c r="E157" s="30">
        <f t="shared" ref="E157:O157" si="70">SUM(E156)</f>
        <v>19.899999999999999</v>
      </c>
      <c r="F157" s="30">
        <f t="shared" si="70"/>
        <v>0</v>
      </c>
      <c r="G157" s="30">
        <f t="shared" si="70"/>
        <v>0</v>
      </c>
      <c r="H157" s="30">
        <f t="shared" si="70"/>
        <v>23</v>
      </c>
      <c r="I157" s="30">
        <f t="shared" si="70"/>
        <v>23</v>
      </c>
      <c r="J157" s="30">
        <f t="shared" si="70"/>
        <v>0</v>
      </c>
      <c r="K157" s="30">
        <f t="shared" si="70"/>
        <v>0</v>
      </c>
      <c r="L157" s="30">
        <f t="shared" si="70"/>
        <v>27</v>
      </c>
      <c r="M157" s="30">
        <f t="shared" si="70"/>
        <v>27</v>
      </c>
      <c r="N157" s="30">
        <f t="shared" si="70"/>
        <v>0</v>
      </c>
      <c r="O157" s="30">
        <f t="shared" si="70"/>
        <v>0</v>
      </c>
    </row>
    <row r="158" spans="1:15" ht="24.75" x14ac:dyDescent="0.25">
      <c r="A158" s="12"/>
      <c r="B158" s="20" t="s">
        <v>85</v>
      </c>
      <c r="C158" s="11" t="s">
        <v>16</v>
      </c>
      <c r="D158" s="29">
        <v>10</v>
      </c>
      <c r="E158" s="29">
        <v>10</v>
      </c>
      <c r="F158" s="29">
        <v>0</v>
      </c>
      <c r="G158" s="29">
        <v>0</v>
      </c>
      <c r="H158" s="29">
        <v>15</v>
      </c>
      <c r="I158" s="29">
        <v>15</v>
      </c>
      <c r="J158" s="29">
        <v>0</v>
      </c>
      <c r="K158" s="29">
        <v>0</v>
      </c>
      <c r="L158" s="29">
        <v>20</v>
      </c>
      <c r="M158" s="29">
        <v>20</v>
      </c>
      <c r="N158" s="29">
        <v>0</v>
      </c>
      <c r="O158" s="29">
        <v>0</v>
      </c>
    </row>
    <row r="159" spans="1:15" x14ac:dyDescent="0.25">
      <c r="A159" s="12"/>
      <c r="B159" s="13" t="s">
        <v>14</v>
      </c>
      <c r="C159" s="14"/>
      <c r="D159" s="30">
        <f>SUM(D158)</f>
        <v>10</v>
      </c>
      <c r="E159" s="30">
        <f t="shared" ref="E159:O159" si="71">SUM(E158)</f>
        <v>10</v>
      </c>
      <c r="F159" s="30">
        <f t="shared" si="71"/>
        <v>0</v>
      </c>
      <c r="G159" s="30">
        <f t="shared" si="71"/>
        <v>0</v>
      </c>
      <c r="H159" s="30">
        <f t="shared" si="71"/>
        <v>15</v>
      </c>
      <c r="I159" s="30">
        <f t="shared" si="71"/>
        <v>15</v>
      </c>
      <c r="J159" s="30">
        <f t="shared" si="71"/>
        <v>0</v>
      </c>
      <c r="K159" s="30">
        <f t="shared" si="71"/>
        <v>0</v>
      </c>
      <c r="L159" s="30">
        <f t="shared" si="71"/>
        <v>20</v>
      </c>
      <c r="M159" s="30">
        <f t="shared" si="71"/>
        <v>20</v>
      </c>
      <c r="N159" s="30">
        <f t="shared" si="71"/>
        <v>0</v>
      </c>
      <c r="O159" s="30">
        <f t="shared" si="71"/>
        <v>0</v>
      </c>
    </row>
    <row r="160" spans="1:15" ht="24.75" x14ac:dyDescent="0.25">
      <c r="A160" s="12"/>
      <c r="B160" s="20" t="s">
        <v>86</v>
      </c>
      <c r="C160" s="11" t="s">
        <v>16</v>
      </c>
      <c r="D160" s="29">
        <v>1</v>
      </c>
      <c r="E160" s="29">
        <v>1</v>
      </c>
      <c r="F160" s="29">
        <v>0</v>
      </c>
      <c r="G160" s="29">
        <v>0</v>
      </c>
      <c r="H160" s="29">
        <v>1</v>
      </c>
      <c r="I160" s="29">
        <v>1</v>
      </c>
      <c r="J160" s="29">
        <v>0</v>
      </c>
      <c r="K160" s="29">
        <v>0</v>
      </c>
      <c r="L160" s="29">
        <v>1</v>
      </c>
      <c r="M160" s="29">
        <v>1</v>
      </c>
      <c r="N160" s="29">
        <v>0</v>
      </c>
      <c r="O160" s="29">
        <v>0</v>
      </c>
    </row>
    <row r="161" spans="1:15" x14ac:dyDescent="0.25">
      <c r="A161" s="12"/>
      <c r="B161" s="13" t="s">
        <v>14</v>
      </c>
      <c r="C161" s="14"/>
      <c r="D161" s="30">
        <f>SUM(D160)</f>
        <v>1</v>
      </c>
      <c r="E161" s="30">
        <f t="shared" ref="E161:O161" si="72">SUM(E160)</f>
        <v>1</v>
      </c>
      <c r="F161" s="30">
        <f t="shared" si="72"/>
        <v>0</v>
      </c>
      <c r="G161" s="30">
        <f t="shared" si="72"/>
        <v>0</v>
      </c>
      <c r="H161" s="30">
        <f t="shared" si="72"/>
        <v>1</v>
      </c>
      <c r="I161" s="30">
        <f t="shared" si="72"/>
        <v>1</v>
      </c>
      <c r="J161" s="30">
        <f t="shared" si="72"/>
        <v>0</v>
      </c>
      <c r="K161" s="30">
        <f t="shared" si="72"/>
        <v>0</v>
      </c>
      <c r="L161" s="30">
        <f t="shared" si="72"/>
        <v>1</v>
      </c>
      <c r="M161" s="30">
        <f t="shared" si="72"/>
        <v>1</v>
      </c>
      <c r="N161" s="30">
        <f t="shared" si="72"/>
        <v>0</v>
      </c>
      <c r="O161" s="30">
        <f t="shared" si="72"/>
        <v>0</v>
      </c>
    </row>
    <row r="162" spans="1:15" ht="24.75" x14ac:dyDescent="0.25">
      <c r="A162" s="12"/>
      <c r="B162" s="20" t="s">
        <v>87</v>
      </c>
      <c r="C162" s="11" t="s">
        <v>16</v>
      </c>
      <c r="D162" s="29">
        <v>110</v>
      </c>
      <c r="E162" s="29">
        <v>40</v>
      </c>
      <c r="F162" s="29">
        <v>0</v>
      </c>
      <c r="G162" s="29">
        <v>70</v>
      </c>
      <c r="H162" s="29">
        <v>45</v>
      </c>
      <c r="I162" s="29">
        <v>15</v>
      </c>
      <c r="J162" s="29">
        <v>0</v>
      </c>
      <c r="K162" s="29">
        <v>30</v>
      </c>
      <c r="L162" s="29">
        <v>45</v>
      </c>
      <c r="M162" s="29">
        <v>15</v>
      </c>
      <c r="N162" s="29">
        <v>0</v>
      </c>
      <c r="O162" s="29">
        <v>30</v>
      </c>
    </row>
    <row r="163" spans="1:15" x14ac:dyDescent="0.25">
      <c r="A163" s="12"/>
      <c r="B163" s="13" t="s">
        <v>14</v>
      </c>
      <c r="C163" s="14"/>
      <c r="D163" s="30">
        <f>SUM(D162)</f>
        <v>110</v>
      </c>
      <c r="E163" s="30">
        <f t="shared" ref="E163:O163" si="73">SUM(E162)</f>
        <v>40</v>
      </c>
      <c r="F163" s="30">
        <f t="shared" si="73"/>
        <v>0</v>
      </c>
      <c r="G163" s="30">
        <f t="shared" si="73"/>
        <v>70</v>
      </c>
      <c r="H163" s="30">
        <f t="shared" si="73"/>
        <v>45</v>
      </c>
      <c r="I163" s="30">
        <f t="shared" si="73"/>
        <v>15</v>
      </c>
      <c r="J163" s="30">
        <f t="shared" si="73"/>
        <v>0</v>
      </c>
      <c r="K163" s="30">
        <f t="shared" si="73"/>
        <v>30</v>
      </c>
      <c r="L163" s="30">
        <f t="shared" si="73"/>
        <v>45</v>
      </c>
      <c r="M163" s="30">
        <f t="shared" si="73"/>
        <v>15</v>
      </c>
      <c r="N163" s="30">
        <f t="shared" si="73"/>
        <v>0</v>
      </c>
      <c r="O163" s="30">
        <f t="shared" si="73"/>
        <v>30</v>
      </c>
    </row>
    <row r="164" spans="1:15" ht="24.75" x14ac:dyDescent="0.25">
      <c r="A164" s="12"/>
      <c r="B164" s="20" t="s">
        <v>88</v>
      </c>
      <c r="C164" s="11" t="s">
        <v>16</v>
      </c>
      <c r="D164" s="29">
        <v>4</v>
      </c>
      <c r="E164" s="29">
        <v>4</v>
      </c>
      <c r="F164" s="29">
        <v>0</v>
      </c>
      <c r="G164" s="29">
        <v>0</v>
      </c>
      <c r="H164" s="29">
        <v>4</v>
      </c>
      <c r="I164" s="29">
        <v>4</v>
      </c>
      <c r="J164" s="29">
        <v>0</v>
      </c>
      <c r="K164" s="29">
        <v>0</v>
      </c>
      <c r="L164" s="29">
        <v>4</v>
      </c>
      <c r="M164" s="29">
        <v>4</v>
      </c>
      <c r="N164" s="29">
        <v>0</v>
      </c>
      <c r="O164" s="29">
        <v>0</v>
      </c>
    </row>
    <row r="165" spans="1:15" x14ac:dyDescent="0.25">
      <c r="A165" s="12"/>
      <c r="B165" s="13" t="s">
        <v>14</v>
      </c>
      <c r="C165" s="14"/>
      <c r="D165" s="30">
        <f>SUM(D164)</f>
        <v>4</v>
      </c>
      <c r="E165" s="30">
        <f t="shared" ref="E165:O165" si="74">SUM(E164)</f>
        <v>4</v>
      </c>
      <c r="F165" s="30">
        <f t="shared" si="74"/>
        <v>0</v>
      </c>
      <c r="G165" s="30">
        <f t="shared" si="74"/>
        <v>0</v>
      </c>
      <c r="H165" s="30">
        <f t="shared" si="74"/>
        <v>4</v>
      </c>
      <c r="I165" s="30">
        <f t="shared" si="74"/>
        <v>4</v>
      </c>
      <c r="J165" s="30">
        <f t="shared" si="74"/>
        <v>0</v>
      </c>
      <c r="K165" s="30">
        <f t="shared" si="74"/>
        <v>0</v>
      </c>
      <c r="L165" s="30">
        <f t="shared" si="74"/>
        <v>4</v>
      </c>
      <c r="M165" s="30">
        <f t="shared" si="74"/>
        <v>4</v>
      </c>
      <c r="N165" s="30">
        <f t="shared" si="74"/>
        <v>0</v>
      </c>
      <c r="O165" s="30">
        <f t="shared" si="74"/>
        <v>0</v>
      </c>
    </row>
    <row r="166" spans="1:15" ht="24.75" x14ac:dyDescent="0.25">
      <c r="A166" s="12"/>
      <c r="B166" s="20" t="s">
        <v>223</v>
      </c>
      <c r="C166" s="11" t="s">
        <v>16</v>
      </c>
      <c r="D166" s="29">
        <v>207.8</v>
      </c>
      <c r="E166" s="29">
        <v>0</v>
      </c>
      <c r="F166" s="29">
        <v>0</v>
      </c>
      <c r="G166" s="29">
        <v>215.3</v>
      </c>
      <c r="H166" s="29">
        <v>100</v>
      </c>
      <c r="I166" s="29">
        <v>0</v>
      </c>
      <c r="J166" s="29">
        <v>0</v>
      </c>
      <c r="K166" s="29">
        <v>100</v>
      </c>
      <c r="L166" s="29">
        <v>50</v>
      </c>
      <c r="M166" s="29">
        <v>0</v>
      </c>
      <c r="N166" s="29">
        <v>0</v>
      </c>
      <c r="O166" s="29">
        <v>50</v>
      </c>
    </row>
    <row r="167" spans="1:15" x14ac:dyDescent="0.25">
      <c r="A167" s="12"/>
      <c r="B167" s="41" t="s">
        <v>14</v>
      </c>
      <c r="C167" s="42"/>
      <c r="D167" s="43">
        <f>SUM(D166)</f>
        <v>207.8</v>
      </c>
      <c r="E167" s="43">
        <f t="shared" ref="E167:O167" si="75">SUM(E166)</f>
        <v>0</v>
      </c>
      <c r="F167" s="43">
        <f t="shared" si="75"/>
        <v>0</v>
      </c>
      <c r="G167" s="43">
        <f t="shared" si="75"/>
        <v>215.3</v>
      </c>
      <c r="H167" s="43">
        <f t="shared" si="75"/>
        <v>100</v>
      </c>
      <c r="I167" s="43">
        <f t="shared" si="75"/>
        <v>0</v>
      </c>
      <c r="J167" s="43">
        <f t="shared" si="75"/>
        <v>0</v>
      </c>
      <c r="K167" s="43">
        <f t="shared" si="75"/>
        <v>100</v>
      </c>
      <c r="L167" s="43">
        <f t="shared" si="75"/>
        <v>50</v>
      </c>
      <c r="M167" s="43">
        <f t="shared" si="75"/>
        <v>0</v>
      </c>
      <c r="N167" s="43">
        <f t="shared" si="75"/>
        <v>0</v>
      </c>
      <c r="O167" s="43">
        <f t="shared" si="75"/>
        <v>50</v>
      </c>
    </row>
    <row r="168" spans="1:15" ht="24.75" x14ac:dyDescent="0.25">
      <c r="A168" s="12"/>
      <c r="B168" s="20" t="s">
        <v>238</v>
      </c>
      <c r="C168" s="11" t="s">
        <v>16</v>
      </c>
      <c r="D168" s="29">
        <v>380</v>
      </c>
      <c r="E168" s="29">
        <v>0</v>
      </c>
      <c r="F168" s="29">
        <v>0</v>
      </c>
      <c r="G168" s="29">
        <v>380</v>
      </c>
      <c r="H168" s="29"/>
      <c r="I168" s="29"/>
      <c r="J168" s="29"/>
      <c r="K168" s="29"/>
      <c r="L168" s="29"/>
      <c r="M168" s="29"/>
      <c r="N168" s="29"/>
      <c r="O168" s="29"/>
    </row>
    <row r="169" spans="1:15" x14ac:dyDescent="0.25">
      <c r="A169" s="12"/>
      <c r="B169" s="13" t="s">
        <v>14</v>
      </c>
      <c r="C169" s="14"/>
      <c r="D169" s="30">
        <f>SUM(D168)</f>
        <v>380</v>
      </c>
      <c r="E169" s="30">
        <f t="shared" ref="E169:O169" si="76">SUM(E168)</f>
        <v>0</v>
      </c>
      <c r="F169" s="30">
        <f t="shared" si="76"/>
        <v>0</v>
      </c>
      <c r="G169" s="30">
        <f t="shared" si="76"/>
        <v>380</v>
      </c>
      <c r="H169" s="30">
        <f t="shared" si="76"/>
        <v>0</v>
      </c>
      <c r="I169" s="30">
        <f t="shared" si="76"/>
        <v>0</v>
      </c>
      <c r="J169" s="30">
        <f t="shared" si="76"/>
        <v>0</v>
      </c>
      <c r="K169" s="30">
        <f t="shared" si="76"/>
        <v>0</v>
      </c>
      <c r="L169" s="30">
        <f t="shared" si="76"/>
        <v>0</v>
      </c>
      <c r="M169" s="30">
        <f t="shared" si="76"/>
        <v>0</v>
      </c>
      <c r="N169" s="30">
        <f t="shared" si="76"/>
        <v>0</v>
      </c>
      <c r="O169" s="30">
        <f t="shared" si="76"/>
        <v>0</v>
      </c>
    </row>
    <row r="170" spans="1:15" x14ac:dyDescent="0.25">
      <c r="A170" s="12"/>
      <c r="B170" s="20" t="s">
        <v>89</v>
      </c>
      <c r="C170" s="11" t="s">
        <v>16</v>
      </c>
      <c r="D170" s="29">
        <v>1</v>
      </c>
      <c r="E170" s="29">
        <v>1</v>
      </c>
      <c r="F170" s="29">
        <v>0</v>
      </c>
      <c r="G170" s="29">
        <v>0</v>
      </c>
      <c r="H170" s="29">
        <v>1</v>
      </c>
      <c r="I170" s="29">
        <v>1</v>
      </c>
      <c r="J170" s="29">
        <v>0</v>
      </c>
      <c r="K170" s="29">
        <v>0</v>
      </c>
      <c r="L170" s="29">
        <v>1</v>
      </c>
      <c r="M170" s="29">
        <v>1</v>
      </c>
      <c r="N170" s="29">
        <v>0</v>
      </c>
      <c r="O170" s="29">
        <v>0</v>
      </c>
    </row>
    <row r="171" spans="1:15" x14ac:dyDescent="0.25">
      <c r="A171" s="12"/>
      <c r="B171" s="13" t="s">
        <v>14</v>
      </c>
      <c r="C171" s="14"/>
      <c r="D171" s="30">
        <f>SUM(D170)</f>
        <v>1</v>
      </c>
      <c r="E171" s="30">
        <f t="shared" ref="E171:O171" si="77">SUM(E170)</f>
        <v>1</v>
      </c>
      <c r="F171" s="30">
        <f t="shared" si="77"/>
        <v>0</v>
      </c>
      <c r="G171" s="30">
        <f t="shared" si="77"/>
        <v>0</v>
      </c>
      <c r="H171" s="30">
        <f t="shared" si="77"/>
        <v>1</v>
      </c>
      <c r="I171" s="30">
        <f t="shared" si="77"/>
        <v>1</v>
      </c>
      <c r="J171" s="30">
        <f t="shared" si="77"/>
        <v>0</v>
      </c>
      <c r="K171" s="30">
        <f t="shared" si="77"/>
        <v>0</v>
      </c>
      <c r="L171" s="30">
        <f t="shared" si="77"/>
        <v>1</v>
      </c>
      <c r="M171" s="30">
        <f t="shared" si="77"/>
        <v>1</v>
      </c>
      <c r="N171" s="30">
        <f t="shared" si="77"/>
        <v>0</v>
      </c>
      <c r="O171" s="30">
        <f t="shared" si="77"/>
        <v>0</v>
      </c>
    </row>
    <row r="172" spans="1:15" ht="36.75" x14ac:dyDescent="0.25">
      <c r="A172" s="12"/>
      <c r="B172" s="20" t="s">
        <v>90</v>
      </c>
      <c r="C172" s="11" t="s">
        <v>16</v>
      </c>
      <c r="D172" s="29">
        <v>40</v>
      </c>
      <c r="E172" s="29">
        <v>0</v>
      </c>
      <c r="F172" s="29">
        <v>0</v>
      </c>
      <c r="G172" s="29">
        <v>40</v>
      </c>
      <c r="H172" s="29">
        <v>80</v>
      </c>
      <c r="I172" s="29">
        <v>0</v>
      </c>
      <c r="J172" s="29">
        <v>0</v>
      </c>
      <c r="K172" s="29">
        <v>80</v>
      </c>
      <c r="L172" s="29">
        <v>90</v>
      </c>
      <c r="M172" s="29">
        <v>0</v>
      </c>
      <c r="N172" s="29">
        <v>0</v>
      </c>
      <c r="O172" s="29">
        <v>90</v>
      </c>
    </row>
    <row r="173" spans="1:15" x14ac:dyDescent="0.25">
      <c r="A173" s="12"/>
      <c r="B173" s="13" t="s">
        <v>14</v>
      </c>
      <c r="C173" s="14"/>
      <c r="D173" s="30">
        <f>SUM(D172)</f>
        <v>40</v>
      </c>
      <c r="E173" s="30">
        <f t="shared" ref="E173:O173" si="78">SUM(E172)</f>
        <v>0</v>
      </c>
      <c r="F173" s="30">
        <f t="shared" si="78"/>
        <v>0</v>
      </c>
      <c r="G173" s="30">
        <f t="shared" si="78"/>
        <v>40</v>
      </c>
      <c r="H173" s="30">
        <f t="shared" si="78"/>
        <v>80</v>
      </c>
      <c r="I173" s="30">
        <f t="shared" si="78"/>
        <v>0</v>
      </c>
      <c r="J173" s="30">
        <f t="shared" si="78"/>
        <v>0</v>
      </c>
      <c r="K173" s="30">
        <f t="shared" si="78"/>
        <v>80</v>
      </c>
      <c r="L173" s="30">
        <f t="shared" si="78"/>
        <v>90</v>
      </c>
      <c r="M173" s="30">
        <f t="shared" si="78"/>
        <v>0</v>
      </c>
      <c r="N173" s="30">
        <f t="shared" si="78"/>
        <v>0</v>
      </c>
      <c r="O173" s="30">
        <f t="shared" si="78"/>
        <v>90</v>
      </c>
    </row>
    <row r="174" spans="1:15" ht="24.75" x14ac:dyDescent="0.25">
      <c r="A174" s="12"/>
      <c r="B174" s="20" t="s">
        <v>91</v>
      </c>
      <c r="C174" s="11" t="s">
        <v>16</v>
      </c>
      <c r="D174" s="29">
        <v>15</v>
      </c>
      <c r="E174" s="29">
        <v>0</v>
      </c>
      <c r="F174" s="29">
        <v>0</v>
      </c>
      <c r="G174" s="29">
        <v>15</v>
      </c>
      <c r="H174" s="29">
        <v>15</v>
      </c>
      <c r="I174" s="29">
        <v>0</v>
      </c>
      <c r="J174" s="29">
        <v>0</v>
      </c>
      <c r="K174" s="29">
        <v>15</v>
      </c>
      <c r="L174" s="29">
        <v>15</v>
      </c>
      <c r="M174" s="29">
        <v>0</v>
      </c>
      <c r="N174" s="29">
        <v>0</v>
      </c>
      <c r="O174" s="29">
        <v>15</v>
      </c>
    </row>
    <row r="175" spans="1:15" x14ac:dyDescent="0.25">
      <c r="A175" s="12"/>
      <c r="B175" s="13" t="s">
        <v>14</v>
      </c>
      <c r="C175" s="14"/>
      <c r="D175" s="30">
        <f>SUM(D174)</f>
        <v>15</v>
      </c>
      <c r="E175" s="30">
        <f t="shared" ref="E175:O175" si="79">SUM(E174)</f>
        <v>0</v>
      </c>
      <c r="F175" s="30">
        <f t="shared" si="79"/>
        <v>0</v>
      </c>
      <c r="G175" s="30">
        <f t="shared" si="79"/>
        <v>15</v>
      </c>
      <c r="H175" s="30">
        <f t="shared" si="79"/>
        <v>15</v>
      </c>
      <c r="I175" s="30">
        <f t="shared" si="79"/>
        <v>0</v>
      </c>
      <c r="J175" s="30">
        <f t="shared" si="79"/>
        <v>0</v>
      </c>
      <c r="K175" s="30">
        <f t="shared" si="79"/>
        <v>15</v>
      </c>
      <c r="L175" s="30">
        <f t="shared" si="79"/>
        <v>15</v>
      </c>
      <c r="M175" s="30">
        <f t="shared" si="79"/>
        <v>0</v>
      </c>
      <c r="N175" s="30">
        <f t="shared" si="79"/>
        <v>0</v>
      </c>
      <c r="O175" s="30">
        <f t="shared" si="79"/>
        <v>15</v>
      </c>
    </row>
    <row r="176" spans="1:15" ht="24.75" x14ac:dyDescent="0.25">
      <c r="A176" s="12"/>
      <c r="B176" s="20" t="s">
        <v>92</v>
      </c>
      <c r="C176" s="11" t="s">
        <v>16</v>
      </c>
      <c r="D176" s="29">
        <v>10</v>
      </c>
      <c r="E176" s="29">
        <v>10</v>
      </c>
      <c r="F176" s="29">
        <v>0</v>
      </c>
      <c r="G176" s="29">
        <v>0</v>
      </c>
      <c r="H176" s="29">
        <v>10</v>
      </c>
      <c r="I176" s="29">
        <v>10</v>
      </c>
      <c r="J176" s="29">
        <v>0</v>
      </c>
      <c r="K176" s="29">
        <v>0</v>
      </c>
      <c r="L176" s="29">
        <v>10</v>
      </c>
      <c r="M176" s="29">
        <v>10</v>
      </c>
      <c r="N176" s="29">
        <v>0</v>
      </c>
      <c r="O176" s="29">
        <v>0</v>
      </c>
    </row>
    <row r="177" spans="1:15" x14ac:dyDescent="0.25">
      <c r="A177" s="12"/>
      <c r="B177" s="13" t="s">
        <v>14</v>
      </c>
      <c r="C177" s="14"/>
      <c r="D177" s="30">
        <f>SUM(D176)</f>
        <v>10</v>
      </c>
      <c r="E177" s="30">
        <f t="shared" ref="E177:O177" si="80">SUM(E176)</f>
        <v>10</v>
      </c>
      <c r="F177" s="30">
        <f t="shared" si="80"/>
        <v>0</v>
      </c>
      <c r="G177" s="30">
        <f t="shared" si="80"/>
        <v>0</v>
      </c>
      <c r="H177" s="30">
        <f t="shared" si="80"/>
        <v>10</v>
      </c>
      <c r="I177" s="30">
        <f t="shared" si="80"/>
        <v>10</v>
      </c>
      <c r="J177" s="30">
        <f t="shared" si="80"/>
        <v>0</v>
      </c>
      <c r="K177" s="30">
        <f t="shared" si="80"/>
        <v>0</v>
      </c>
      <c r="L177" s="30">
        <f t="shared" si="80"/>
        <v>10</v>
      </c>
      <c r="M177" s="30">
        <f t="shared" si="80"/>
        <v>10</v>
      </c>
      <c r="N177" s="30">
        <f t="shared" si="80"/>
        <v>0</v>
      </c>
      <c r="O177" s="30">
        <f t="shared" si="80"/>
        <v>0</v>
      </c>
    </row>
    <row r="178" spans="1:15" ht="24.75" x14ac:dyDescent="0.25">
      <c r="A178" s="12"/>
      <c r="B178" s="20" t="s">
        <v>93</v>
      </c>
      <c r="C178" s="11" t="s">
        <v>16</v>
      </c>
      <c r="D178" s="29">
        <v>45</v>
      </c>
      <c r="E178" s="29">
        <v>5</v>
      </c>
      <c r="F178" s="29">
        <v>0</v>
      </c>
      <c r="G178" s="29">
        <v>40</v>
      </c>
      <c r="H178" s="29">
        <v>45</v>
      </c>
      <c r="I178" s="29">
        <v>5</v>
      </c>
      <c r="J178" s="29">
        <v>0</v>
      </c>
      <c r="K178" s="29">
        <v>40</v>
      </c>
      <c r="L178" s="29">
        <v>50</v>
      </c>
      <c r="M178" s="29">
        <v>10</v>
      </c>
      <c r="N178" s="29">
        <v>0</v>
      </c>
      <c r="O178" s="29">
        <v>40</v>
      </c>
    </row>
    <row r="179" spans="1:15" x14ac:dyDescent="0.25">
      <c r="A179" s="12"/>
      <c r="B179" s="13" t="s">
        <v>14</v>
      </c>
      <c r="C179" s="14"/>
      <c r="D179" s="30">
        <f>SUM(D178)</f>
        <v>45</v>
      </c>
      <c r="E179" s="30">
        <f t="shared" ref="E179:O179" si="81">SUM(E178)</f>
        <v>5</v>
      </c>
      <c r="F179" s="30">
        <f t="shared" si="81"/>
        <v>0</v>
      </c>
      <c r="G179" s="30">
        <f t="shared" si="81"/>
        <v>40</v>
      </c>
      <c r="H179" s="30">
        <f t="shared" si="81"/>
        <v>45</v>
      </c>
      <c r="I179" s="30">
        <f t="shared" si="81"/>
        <v>5</v>
      </c>
      <c r="J179" s="30">
        <f t="shared" si="81"/>
        <v>0</v>
      </c>
      <c r="K179" s="30">
        <f t="shared" si="81"/>
        <v>40</v>
      </c>
      <c r="L179" s="30">
        <f t="shared" si="81"/>
        <v>50</v>
      </c>
      <c r="M179" s="30">
        <f t="shared" si="81"/>
        <v>10</v>
      </c>
      <c r="N179" s="30">
        <f t="shared" si="81"/>
        <v>0</v>
      </c>
      <c r="O179" s="30">
        <f t="shared" si="81"/>
        <v>40</v>
      </c>
    </row>
    <row r="180" spans="1:15" x14ac:dyDescent="0.25">
      <c r="A180" s="12"/>
      <c r="B180" s="55" t="s">
        <v>94</v>
      </c>
      <c r="C180" s="11" t="s">
        <v>33</v>
      </c>
      <c r="D180" s="29">
        <v>866.1</v>
      </c>
      <c r="E180" s="29">
        <v>301</v>
      </c>
      <c r="F180" s="29">
        <v>0</v>
      </c>
      <c r="G180" s="29">
        <v>565.1</v>
      </c>
      <c r="H180" s="29">
        <v>867.2</v>
      </c>
      <c r="I180" s="29">
        <v>302</v>
      </c>
      <c r="J180" s="29">
        <v>0</v>
      </c>
      <c r="K180" s="29">
        <v>565.20000000000005</v>
      </c>
      <c r="L180" s="29">
        <v>868.3</v>
      </c>
      <c r="M180" s="29">
        <v>303</v>
      </c>
      <c r="N180" s="29">
        <v>0</v>
      </c>
      <c r="O180" s="29">
        <v>565.29999999999995</v>
      </c>
    </row>
    <row r="181" spans="1:15" x14ac:dyDescent="0.25">
      <c r="A181" s="12"/>
      <c r="B181" s="57"/>
      <c r="C181" s="11" t="s">
        <v>16</v>
      </c>
      <c r="D181" s="29">
        <v>370</v>
      </c>
      <c r="E181" s="29">
        <v>370</v>
      </c>
      <c r="F181" s="29">
        <v>0</v>
      </c>
      <c r="G181" s="29">
        <v>0</v>
      </c>
      <c r="H181" s="29">
        <v>400</v>
      </c>
      <c r="I181" s="29">
        <v>400</v>
      </c>
      <c r="J181" s="29">
        <v>0</v>
      </c>
      <c r="K181" s="29">
        <v>0</v>
      </c>
      <c r="L181" s="29">
        <v>450</v>
      </c>
      <c r="M181" s="29">
        <v>450</v>
      </c>
      <c r="N181" s="29">
        <v>0</v>
      </c>
      <c r="O181" s="29">
        <v>0</v>
      </c>
    </row>
    <row r="182" spans="1:15" x14ac:dyDescent="0.25">
      <c r="A182" s="12"/>
      <c r="B182" s="13" t="s">
        <v>14</v>
      </c>
      <c r="C182" s="14"/>
      <c r="D182" s="30">
        <f>SUM(D180:D181)</f>
        <v>1236.0999999999999</v>
      </c>
      <c r="E182" s="30">
        <f t="shared" ref="E182:O182" si="82">SUM(E180:E181)</f>
        <v>671</v>
      </c>
      <c r="F182" s="30">
        <f t="shared" si="82"/>
        <v>0</v>
      </c>
      <c r="G182" s="30">
        <f t="shared" si="82"/>
        <v>565.1</v>
      </c>
      <c r="H182" s="30">
        <f t="shared" si="82"/>
        <v>1267.2</v>
      </c>
      <c r="I182" s="30">
        <f t="shared" si="82"/>
        <v>702</v>
      </c>
      <c r="J182" s="30">
        <f t="shared" si="82"/>
        <v>0</v>
      </c>
      <c r="K182" s="30">
        <f t="shared" si="82"/>
        <v>565.20000000000005</v>
      </c>
      <c r="L182" s="30">
        <f t="shared" si="82"/>
        <v>1318.3</v>
      </c>
      <c r="M182" s="30">
        <f t="shared" si="82"/>
        <v>753</v>
      </c>
      <c r="N182" s="30">
        <f t="shared" si="82"/>
        <v>0</v>
      </c>
      <c r="O182" s="30">
        <f t="shared" si="82"/>
        <v>565.29999999999995</v>
      </c>
    </row>
    <row r="183" spans="1:15" ht="24.75" x14ac:dyDescent="0.25">
      <c r="A183" s="12"/>
      <c r="B183" s="20" t="s">
        <v>95</v>
      </c>
      <c r="C183" s="11" t="s">
        <v>16</v>
      </c>
      <c r="D183" s="29">
        <v>60</v>
      </c>
      <c r="E183" s="29">
        <v>60</v>
      </c>
      <c r="F183" s="29">
        <v>0</v>
      </c>
      <c r="G183" s="29">
        <v>0</v>
      </c>
      <c r="H183" s="29">
        <v>60</v>
      </c>
      <c r="I183" s="29">
        <v>60</v>
      </c>
      <c r="J183" s="29">
        <v>0</v>
      </c>
      <c r="K183" s="29">
        <v>0</v>
      </c>
      <c r="L183" s="29">
        <v>60</v>
      </c>
      <c r="M183" s="29">
        <v>60</v>
      </c>
      <c r="N183" s="29">
        <v>0</v>
      </c>
      <c r="O183" s="29">
        <v>0</v>
      </c>
    </row>
    <row r="184" spans="1:15" x14ac:dyDescent="0.25">
      <c r="A184" s="12"/>
      <c r="B184" s="13" t="s">
        <v>14</v>
      </c>
      <c r="C184" s="14"/>
      <c r="D184" s="30">
        <f>SUM(D183)</f>
        <v>60</v>
      </c>
      <c r="E184" s="30">
        <f t="shared" ref="E184:O184" si="83">SUM(E183)</f>
        <v>60</v>
      </c>
      <c r="F184" s="30">
        <f t="shared" si="83"/>
        <v>0</v>
      </c>
      <c r="G184" s="30">
        <f t="shared" si="83"/>
        <v>0</v>
      </c>
      <c r="H184" s="30">
        <f t="shared" si="83"/>
        <v>60</v>
      </c>
      <c r="I184" s="30">
        <f t="shared" si="83"/>
        <v>60</v>
      </c>
      <c r="J184" s="30">
        <f t="shared" si="83"/>
        <v>0</v>
      </c>
      <c r="K184" s="30">
        <f t="shared" si="83"/>
        <v>0</v>
      </c>
      <c r="L184" s="30">
        <f t="shared" si="83"/>
        <v>60</v>
      </c>
      <c r="M184" s="30">
        <f t="shared" si="83"/>
        <v>60</v>
      </c>
      <c r="N184" s="30">
        <f t="shared" si="83"/>
        <v>0</v>
      </c>
      <c r="O184" s="30">
        <f t="shared" si="83"/>
        <v>0</v>
      </c>
    </row>
    <row r="185" spans="1:15" x14ac:dyDescent="0.25">
      <c r="A185" s="12"/>
      <c r="B185" s="20" t="s">
        <v>96</v>
      </c>
      <c r="C185" s="11" t="s">
        <v>16</v>
      </c>
      <c r="D185" s="29">
        <v>100</v>
      </c>
      <c r="E185" s="29">
        <v>100</v>
      </c>
      <c r="F185" s="29">
        <v>0</v>
      </c>
      <c r="G185" s="29">
        <v>0</v>
      </c>
      <c r="H185" s="29">
        <v>100</v>
      </c>
      <c r="I185" s="29">
        <v>100</v>
      </c>
      <c r="J185" s="29">
        <v>0</v>
      </c>
      <c r="K185" s="29">
        <v>0</v>
      </c>
      <c r="L185" s="29">
        <v>100</v>
      </c>
      <c r="M185" s="29">
        <v>100</v>
      </c>
      <c r="N185" s="29">
        <v>0</v>
      </c>
      <c r="O185" s="29">
        <v>0</v>
      </c>
    </row>
    <row r="186" spans="1:15" x14ac:dyDescent="0.25">
      <c r="A186" s="12"/>
      <c r="B186" s="13" t="s">
        <v>14</v>
      </c>
      <c r="C186" s="14"/>
      <c r="D186" s="30">
        <f>SUM(D185)</f>
        <v>100</v>
      </c>
      <c r="E186" s="30">
        <f t="shared" ref="E186:O186" si="84">SUM(E185)</f>
        <v>100</v>
      </c>
      <c r="F186" s="30">
        <f t="shared" si="84"/>
        <v>0</v>
      </c>
      <c r="G186" s="30">
        <f t="shared" si="84"/>
        <v>0</v>
      </c>
      <c r="H186" s="30">
        <f t="shared" si="84"/>
        <v>100</v>
      </c>
      <c r="I186" s="30">
        <f t="shared" si="84"/>
        <v>100</v>
      </c>
      <c r="J186" s="30">
        <f t="shared" si="84"/>
        <v>0</v>
      </c>
      <c r="K186" s="30">
        <f t="shared" si="84"/>
        <v>0</v>
      </c>
      <c r="L186" s="30">
        <f t="shared" si="84"/>
        <v>100</v>
      </c>
      <c r="M186" s="30">
        <f t="shared" si="84"/>
        <v>100</v>
      </c>
      <c r="N186" s="30">
        <f t="shared" si="84"/>
        <v>0</v>
      </c>
      <c r="O186" s="30">
        <f t="shared" si="84"/>
        <v>0</v>
      </c>
    </row>
    <row r="187" spans="1:15" x14ac:dyDescent="0.25">
      <c r="A187" s="12"/>
      <c r="B187" s="55" t="s">
        <v>97</v>
      </c>
      <c r="C187" s="11" t="s">
        <v>43</v>
      </c>
      <c r="D187" s="29">
        <v>5.6</v>
      </c>
      <c r="E187" s="29">
        <v>5.6</v>
      </c>
      <c r="F187" s="29">
        <v>0</v>
      </c>
      <c r="G187" s="29">
        <v>0</v>
      </c>
      <c r="H187" s="29">
        <v>5.6</v>
      </c>
      <c r="I187" s="29">
        <v>5.6</v>
      </c>
      <c r="J187" s="29">
        <v>0</v>
      </c>
      <c r="K187" s="29">
        <v>0</v>
      </c>
      <c r="L187" s="29">
        <v>5.6</v>
      </c>
      <c r="M187" s="29">
        <v>5.6</v>
      </c>
      <c r="N187" s="29">
        <v>0</v>
      </c>
      <c r="O187" s="29">
        <v>0</v>
      </c>
    </row>
    <row r="188" spans="1:15" x14ac:dyDescent="0.25">
      <c r="A188" s="12"/>
      <c r="B188" s="57"/>
      <c r="C188" s="11" t="s">
        <v>16</v>
      </c>
      <c r="D188" s="29">
        <v>8.5</v>
      </c>
      <c r="E188" s="29">
        <v>8.5</v>
      </c>
      <c r="F188" s="29">
        <v>0</v>
      </c>
      <c r="G188" s="29">
        <v>0</v>
      </c>
      <c r="H188" s="29">
        <v>10.7</v>
      </c>
      <c r="I188" s="29">
        <v>10.7</v>
      </c>
      <c r="J188" s="29">
        <v>0</v>
      </c>
      <c r="K188" s="29">
        <v>0</v>
      </c>
      <c r="L188" s="29">
        <v>10.7</v>
      </c>
      <c r="M188" s="29">
        <v>10.7</v>
      </c>
      <c r="N188" s="29">
        <v>0</v>
      </c>
      <c r="O188" s="29">
        <v>0</v>
      </c>
    </row>
    <row r="189" spans="1:15" x14ac:dyDescent="0.25">
      <c r="A189" s="12"/>
      <c r="B189" s="13" t="s">
        <v>14</v>
      </c>
      <c r="C189" s="14"/>
      <c r="D189" s="30">
        <f>SUM(D187:D188)</f>
        <v>14.1</v>
      </c>
      <c r="E189" s="30">
        <f t="shared" ref="E189:O189" si="85">SUM(E187:E188)</f>
        <v>14.1</v>
      </c>
      <c r="F189" s="30">
        <f t="shared" si="85"/>
        <v>0</v>
      </c>
      <c r="G189" s="30">
        <f t="shared" si="85"/>
        <v>0</v>
      </c>
      <c r="H189" s="30">
        <f t="shared" si="85"/>
        <v>16.299999999999997</v>
      </c>
      <c r="I189" s="30">
        <f t="shared" si="85"/>
        <v>16.299999999999997</v>
      </c>
      <c r="J189" s="30">
        <f t="shared" si="85"/>
        <v>0</v>
      </c>
      <c r="K189" s="30">
        <f t="shared" si="85"/>
        <v>0</v>
      </c>
      <c r="L189" s="30">
        <f t="shared" si="85"/>
        <v>16.299999999999997</v>
      </c>
      <c r="M189" s="30">
        <f t="shared" si="85"/>
        <v>16.299999999999997</v>
      </c>
      <c r="N189" s="30">
        <f t="shared" si="85"/>
        <v>0</v>
      </c>
      <c r="O189" s="30">
        <f t="shared" si="85"/>
        <v>0</v>
      </c>
    </row>
    <row r="190" spans="1:15" ht="24.75" x14ac:dyDescent="0.25">
      <c r="A190" s="12"/>
      <c r="B190" s="20" t="s">
        <v>98</v>
      </c>
      <c r="C190" s="11" t="s">
        <v>16</v>
      </c>
      <c r="D190" s="29">
        <v>4</v>
      </c>
      <c r="E190" s="29">
        <v>4</v>
      </c>
      <c r="F190" s="29">
        <v>0</v>
      </c>
      <c r="G190" s="29">
        <v>0</v>
      </c>
      <c r="H190" s="29">
        <v>5</v>
      </c>
      <c r="I190" s="29">
        <v>5</v>
      </c>
      <c r="J190" s="29">
        <v>0</v>
      </c>
      <c r="K190" s="29">
        <v>0</v>
      </c>
      <c r="L190" s="29">
        <v>5</v>
      </c>
      <c r="M190" s="29">
        <v>5</v>
      </c>
      <c r="N190" s="29">
        <v>0</v>
      </c>
      <c r="O190" s="29">
        <v>0</v>
      </c>
    </row>
    <row r="191" spans="1:15" x14ac:dyDescent="0.25">
      <c r="A191" s="12"/>
      <c r="B191" s="13" t="s">
        <v>14</v>
      </c>
      <c r="C191" s="14"/>
      <c r="D191" s="30">
        <f>SUM(D190)</f>
        <v>4</v>
      </c>
      <c r="E191" s="30">
        <f t="shared" ref="E191:O191" si="86">SUM(E190)</f>
        <v>4</v>
      </c>
      <c r="F191" s="30">
        <f t="shared" si="86"/>
        <v>0</v>
      </c>
      <c r="G191" s="30">
        <f t="shared" si="86"/>
        <v>0</v>
      </c>
      <c r="H191" s="30">
        <f t="shared" si="86"/>
        <v>5</v>
      </c>
      <c r="I191" s="30">
        <f t="shared" si="86"/>
        <v>5</v>
      </c>
      <c r="J191" s="30">
        <f t="shared" si="86"/>
        <v>0</v>
      </c>
      <c r="K191" s="30">
        <f t="shared" si="86"/>
        <v>0</v>
      </c>
      <c r="L191" s="30">
        <f t="shared" si="86"/>
        <v>5</v>
      </c>
      <c r="M191" s="30">
        <f t="shared" si="86"/>
        <v>5</v>
      </c>
      <c r="N191" s="30">
        <f t="shared" si="86"/>
        <v>0</v>
      </c>
      <c r="O191" s="30">
        <f t="shared" si="86"/>
        <v>0</v>
      </c>
    </row>
    <row r="192" spans="1:15" ht="24.75" x14ac:dyDescent="0.25">
      <c r="A192" s="12"/>
      <c r="B192" s="20" t="s">
        <v>99</v>
      </c>
      <c r="C192" s="11" t="s">
        <v>16</v>
      </c>
      <c r="D192" s="29">
        <v>0</v>
      </c>
      <c r="E192" s="29">
        <v>0</v>
      </c>
      <c r="F192" s="29">
        <v>0</v>
      </c>
      <c r="G192" s="29">
        <v>0</v>
      </c>
      <c r="H192" s="29">
        <v>0</v>
      </c>
      <c r="I192" s="29">
        <v>0</v>
      </c>
      <c r="J192" s="29">
        <v>0</v>
      </c>
      <c r="K192" s="29">
        <v>0</v>
      </c>
      <c r="L192" s="29">
        <v>0</v>
      </c>
      <c r="M192" s="29">
        <v>0</v>
      </c>
      <c r="N192" s="29">
        <v>0</v>
      </c>
      <c r="O192" s="29">
        <v>0</v>
      </c>
    </row>
    <row r="193" spans="1:15" x14ac:dyDescent="0.25">
      <c r="A193" s="12"/>
      <c r="B193" s="13" t="s">
        <v>14</v>
      </c>
      <c r="C193" s="14"/>
      <c r="D193" s="30">
        <f>SUM(D192)</f>
        <v>0</v>
      </c>
      <c r="E193" s="30">
        <f t="shared" ref="E193:O193" si="87">SUM(E192)</f>
        <v>0</v>
      </c>
      <c r="F193" s="30">
        <f t="shared" si="87"/>
        <v>0</v>
      </c>
      <c r="G193" s="30">
        <f t="shared" si="87"/>
        <v>0</v>
      </c>
      <c r="H193" s="30">
        <f t="shared" si="87"/>
        <v>0</v>
      </c>
      <c r="I193" s="30">
        <f t="shared" si="87"/>
        <v>0</v>
      </c>
      <c r="J193" s="30">
        <f t="shared" si="87"/>
        <v>0</v>
      </c>
      <c r="K193" s="30">
        <f t="shared" si="87"/>
        <v>0</v>
      </c>
      <c r="L193" s="30">
        <f t="shared" si="87"/>
        <v>0</v>
      </c>
      <c r="M193" s="30">
        <f t="shared" si="87"/>
        <v>0</v>
      </c>
      <c r="N193" s="30">
        <f t="shared" si="87"/>
        <v>0</v>
      </c>
      <c r="O193" s="30">
        <f t="shared" si="87"/>
        <v>0</v>
      </c>
    </row>
    <row r="194" spans="1:15" x14ac:dyDescent="0.25">
      <c r="A194" s="12"/>
      <c r="B194" s="20" t="s">
        <v>100</v>
      </c>
      <c r="C194" s="11" t="s">
        <v>16</v>
      </c>
      <c r="D194" s="29">
        <v>20</v>
      </c>
      <c r="E194" s="29">
        <v>0</v>
      </c>
      <c r="F194" s="29">
        <v>0</v>
      </c>
      <c r="G194" s="29">
        <v>20</v>
      </c>
      <c r="H194" s="29">
        <v>35</v>
      </c>
      <c r="I194" s="29">
        <v>0</v>
      </c>
      <c r="J194" s="29">
        <v>0</v>
      </c>
      <c r="K194" s="29">
        <v>35</v>
      </c>
      <c r="L194" s="29">
        <v>40</v>
      </c>
      <c r="M194" s="29">
        <v>0</v>
      </c>
      <c r="N194" s="29">
        <v>0</v>
      </c>
      <c r="O194" s="29">
        <v>40</v>
      </c>
    </row>
    <row r="195" spans="1:15" x14ac:dyDescent="0.25">
      <c r="A195" s="12"/>
      <c r="B195" s="13" t="s">
        <v>14</v>
      </c>
      <c r="C195" s="14"/>
      <c r="D195" s="30">
        <f>SUM(D194)</f>
        <v>20</v>
      </c>
      <c r="E195" s="30">
        <f t="shared" ref="E195:O195" si="88">SUM(E194)</f>
        <v>0</v>
      </c>
      <c r="F195" s="30">
        <f t="shared" si="88"/>
        <v>0</v>
      </c>
      <c r="G195" s="30">
        <f t="shared" si="88"/>
        <v>20</v>
      </c>
      <c r="H195" s="30">
        <f t="shared" si="88"/>
        <v>35</v>
      </c>
      <c r="I195" s="30">
        <f t="shared" si="88"/>
        <v>0</v>
      </c>
      <c r="J195" s="30">
        <f t="shared" si="88"/>
        <v>0</v>
      </c>
      <c r="K195" s="30">
        <f t="shared" si="88"/>
        <v>35</v>
      </c>
      <c r="L195" s="30">
        <f t="shared" si="88"/>
        <v>40</v>
      </c>
      <c r="M195" s="30">
        <f t="shared" si="88"/>
        <v>0</v>
      </c>
      <c r="N195" s="30">
        <f t="shared" si="88"/>
        <v>0</v>
      </c>
      <c r="O195" s="30">
        <f t="shared" si="88"/>
        <v>40</v>
      </c>
    </row>
    <row r="196" spans="1:15" x14ac:dyDescent="0.25">
      <c r="A196" s="12"/>
      <c r="B196" s="20" t="s">
        <v>225</v>
      </c>
      <c r="C196" s="11" t="s">
        <v>16</v>
      </c>
      <c r="D196" s="29">
        <v>12</v>
      </c>
      <c r="E196" s="29">
        <v>0</v>
      </c>
      <c r="F196" s="29">
        <v>0</v>
      </c>
      <c r="G196" s="29">
        <v>12</v>
      </c>
      <c r="H196" s="29">
        <v>25</v>
      </c>
      <c r="I196" s="29">
        <v>0</v>
      </c>
      <c r="J196" s="29">
        <v>0</v>
      </c>
      <c r="K196" s="29">
        <v>25</v>
      </c>
      <c r="L196" s="29">
        <v>25</v>
      </c>
      <c r="M196" s="29">
        <v>0</v>
      </c>
      <c r="N196" s="29">
        <v>0</v>
      </c>
      <c r="O196" s="29">
        <v>25</v>
      </c>
    </row>
    <row r="197" spans="1:15" x14ac:dyDescent="0.25">
      <c r="A197" s="12"/>
      <c r="B197" s="13" t="s">
        <v>14</v>
      </c>
      <c r="C197" s="14"/>
      <c r="D197" s="30">
        <f>SUM(D196)</f>
        <v>12</v>
      </c>
      <c r="E197" s="30">
        <f t="shared" ref="E197:O197" si="89">SUM(E196)</f>
        <v>0</v>
      </c>
      <c r="F197" s="30">
        <f t="shared" si="89"/>
        <v>0</v>
      </c>
      <c r="G197" s="30">
        <f t="shared" si="89"/>
        <v>12</v>
      </c>
      <c r="H197" s="30">
        <f t="shared" si="89"/>
        <v>25</v>
      </c>
      <c r="I197" s="30">
        <f t="shared" si="89"/>
        <v>0</v>
      </c>
      <c r="J197" s="30">
        <f t="shared" si="89"/>
        <v>0</v>
      </c>
      <c r="K197" s="30">
        <f t="shared" si="89"/>
        <v>25</v>
      </c>
      <c r="L197" s="30">
        <f t="shared" si="89"/>
        <v>25</v>
      </c>
      <c r="M197" s="30">
        <f t="shared" si="89"/>
        <v>0</v>
      </c>
      <c r="N197" s="30">
        <f t="shared" si="89"/>
        <v>0</v>
      </c>
      <c r="O197" s="30">
        <f t="shared" si="89"/>
        <v>25</v>
      </c>
    </row>
    <row r="198" spans="1:15" ht="36.75" x14ac:dyDescent="0.25">
      <c r="A198" s="12"/>
      <c r="B198" s="20" t="s">
        <v>101</v>
      </c>
      <c r="C198" s="11" t="s">
        <v>16</v>
      </c>
      <c r="D198" s="29">
        <v>20</v>
      </c>
      <c r="E198" s="29">
        <v>0</v>
      </c>
      <c r="F198" s="29">
        <v>0</v>
      </c>
      <c r="G198" s="29">
        <v>20</v>
      </c>
      <c r="H198" s="29">
        <v>30</v>
      </c>
      <c r="I198" s="29">
        <v>0</v>
      </c>
      <c r="J198" s="29">
        <v>0</v>
      </c>
      <c r="K198" s="29">
        <v>30</v>
      </c>
      <c r="L198" s="29">
        <v>40</v>
      </c>
      <c r="M198" s="29">
        <v>0</v>
      </c>
      <c r="N198" s="29">
        <v>0</v>
      </c>
      <c r="O198" s="29">
        <v>40</v>
      </c>
    </row>
    <row r="199" spans="1:15" x14ac:dyDescent="0.25">
      <c r="A199" s="12"/>
      <c r="B199" s="13" t="s">
        <v>14</v>
      </c>
      <c r="C199" s="14"/>
      <c r="D199" s="30">
        <f>SUM(D198)</f>
        <v>20</v>
      </c>
      <c r="E199" s="30">
        <f t="shared" ref="E199:O199" si="90">SUM(E198)</f>
        <v>0</v>
      </c>
      <c r="F199" s="30">
        <f t="shared" si="90"/>
        <v>0</v>
      </c>
      <c r="G199" s="30">
        <f t="shared" si="90"/>
        <v>20</v>
      </c>
      <c r="H199" s="30">
        <f t="shared" si="90"/>
        <v>30</v>
      </c>
      <c r="I199" s="30">
        <f t="shared" si="90"/>
        <v>0</v>
      </c>
      <c r="J199" s="30">
        <f t="shared" si="90"/>
        <v>0</v>
      </c>
      <c r="K199" s="30">
        <f t="shared" si="90"/>
        <v>30</v>
      </c>
      <c r="L199" s="30">
        <f t="shared" si="90"/>
        <v>40</v>
      </c>
      <c r="M199" s="30">
        <f t="shared" si="90"/>
        <v>0</v>
      </c>
      <c r="N199" s="30">
        <f t="shared" si="90"/>
        <v>0</v>
      </c>
      <c r="O199" s="30">
        <f t="shared" si="90"/>
        <v>40</v>
      </c>
    </row>
    <row r="200" spans="1:15" x14ac:dyDescent="0.25">
      <c r="A200" s="12"/>
      <c r="B200" s="55" t="s">
        <v>102</v>
      </c>
      <c r="C200" s="11" t="s">
        <v>103</v>
      </c>
      <c r="D200" s="29">
        <v>0</v>
      </c>
      <c r="E200" s="29">
        <v>0</v>
      </c>
      <c r="F200" s="29">
        <v>0</v>
      </c>
      <c r="G200" s="29">
        <v>0</v>
      </c>
      <c r="H200" s="29">
        <v>0</v>
      </c>
      <c r="I200" s="29">
        <v>0</v>
      </c>
      <c r="J200" s="29">
        <v>0</v>
      </c>
      <c r="K200" s="29">
        <v>0</v>
      </c>
      <c r="L200" s="29">
        <v>0</v>
      </c>
      <c r="M200" s="29">
        <v>0</v>
      </c>
      <c r="N200" s="29">
        <v>0</v>
      </c>
      <c r="O200" s="29">
        <v>0</v>
      </c>
    </row>
    <row r="201" spans="1:15" x14ac:dyDescent="0.25">
      <c r="A201" s="12"/>
      <c r="B201" s="57"/>
      <c r="C201" s="11" t="s">
        <v>16</v>
      </c>
      <c r="D201" s="29">
        <v>65</v>
      </c>
      <c r="E201" s="29">
        <v>0</v>
      </c>
      <c r="F201" s="29">
        <v>0</v>
      </c>
      <c r="G201" s="29">
        <v>65</v>
      </c>
      <c r="H201" s="29">
        <v>100</v>
      </c>
      <c r="I201" s="29">
        <v>0</v>
      </c>
      <c r="J201" s="29">
        <v>0</v>
      </c>
      <c r="K201" s="29">
        <v>100</v>
      </c>
      <c r="L201" s="29">
        <v>100</v>
      </c>
      <c r="M201" s="29">
        <v>0</v>
      </c>
      <c r="N201" s="29">
        <v>0</v>
      </c>
      <c r="O201" s="29">
        <v>100</v>
      </c>
    </row>
    <row r="202" spans="1:15" x14ac:dyDescent="0.25">
      <c r="A202" s="12"/>
      <c r="B202" s="13" t="s">
        <v>14</v>
      </c>
      <c r="C202" s="14"/>
      <c r="D202" s="30">
        <f>SUM(D201)</f>
        <v>65</v>
      </c>
      <c r="E202" s="30">
        <f t="shared" ref="E202" si="91">SUM(E201)</f>
        <v>0</v>
      </c>
      <c r="F202" s="30">
        <f t="shared" ref="F202" si="92">SUM(F201)</f>
        <v>0</v>
      </c>
      <c r="G202" s="30">
        <f t="shared" ref="G202" si="93">SUM(G201)</f>
        <v>65</v>
      </c>
      <c r="H202" s="30">
        <f t="shared" ref="H202" si="94">SUM(H201)</f>
        <v>100</v>
      </c>
      <c r="I202" s="30">
        <f t="shared" ref="I202" si="95">SUM(I201)</f>
        <v>0</v>
      </c>
      <c r="J202" s="30">
        <f t="shared" ref="J202" si="96">SUM(J201)</f>
        <v>0</v>
      </c>
      <c r="K202" s="30">
        <f t="shared" ref="K202" si="97">SUM(K201)</f>
        <v>100</v>
      </c>
      <c r="L202" s="30">
        <f t="shared" ref="L202" si="98">SUM(L201)</f>
        <v>100</v>
      </c>
      <c r="M202" s="30">
        <f t="shared" ref="M202" si="99">SUM(M201)</f>
        <v>0</v>
      </c>
      <c r="N202" s="30">
        <f t="shared" ref="N202" si="100">SUM(N201)</f>
        <v>0</v>
      </c>
      <c r="O202" s="30">
        <f t="shared" ref="O202" si="101">SUM(O201)</f>
        <v>100</v>
      </c>
    </row>
    <row r="203" spans="1:15" x14ac:dyDescent="0.25">
      <c r="A203" s="50">
        <f>SUM(D142+D144+D146+D148+D150+D152+D154+D156+D158+D160+D162+D164+D166+D168+D170+D172+D174+D176+D178+D181+D183+D185+D188+D190+D192+D194+D196+D198+D201)</f>
        <v>2433.3999999999996</v>
      </c>
      <c r="B203" s="38" t="s">
        <v>239</v>
      </c>
      <c r="C203" s="39"/>
      <c r="D203" s="40">
        <f>SUM(D140+D143+D145+D147+D149+D151+D153+D155+D157+D159+D161+D163+D165+D167+D169+D171+D173+D175+D177+D179+D182+D184+D186+D189+D191+D193+D195+D197+D199+D202)</f>
        <v>3322.6999999999994</v>
      </c>
      <c r="E203" s="40">
        <f t="shared" ref="E203:O203" si="102">SUM(E140+E143+E145+E147+E149+E151+E153+E155+E157+E159+E161+E163+E165+E167+E169+E171+E173+E175+E177+E179+E182+E184+E186+E189+E191+E193+E195+E197+E199+E202)</f>
        <v>1880.7999999999997</v>
      </c>
      <c r="F203" s="40">
        <f t="shared" si="102"/>
        <v>0</v>
      </c>
      <c r="G203" s="40">
        <f t="shared" si="102"/>
        <v>1449.4</v>
      </c>
      <c r="H203" s="40">
        <f t="shared" si="102"/>
        <v>2308.9</v>
      </c>
      <c r="I203" s="40">
        <f t="shared" si="102"/>
        <v>1281.7</v>
      </c>
      <c r="J203" s="40">
        <f t="shared" si="102"/>
        <v>0</v>
      </c>
      <c r="K203" s="40">
        <f t="shared" si="102"/>
        <v>1027.2</v>
      </c>
      <c r="L203" s="40">
        <f t="shared" si="102"/>
        <v>2374</v>
      </c>
      <c r="M203" s="40">
        <f t="shared" si="102"/>
        <v>1371.7</v>
      </c>
      <c r="N203" s="40">
        <f t="shared" si="102"/>
        <v>0</v>
      </c>
      <c r="O203" s="40">
        <f t="shared" si="102"/>
        <v>1002.3</v>
      </c>
    </row>
    <row r="204" spans="1:15" ht="24.75" x14ac:dyDescent="0.25">
      <c r="A204" s="12"/>
      <c r="B204" s="20" t="s">
        <v>104</v>
      </c>
      <c r="C204" s="11" t="s">
        <v>43</v>
      </c>
      <c r="D204" s="29">
        <v>10.199999999999999</v>
      </c>
      <c r="E204" s="29">
        <v>10.199999999999999</v>
      </c>
      <c r="F204" s="29">
        <v>6.9</v>
      </c>
      <c r="G204" s="29">
        <v>0</v>
      </c>
      <c r="H204" s="29">
        <v>10.199999999999999</v>
      </c>
      <c r="I204" s="29">
        <v>10.199999999999999</v>
      </c>
      <c r="J204" s="29">
        <v>6.9</v>
      </c>
      <c r="K204" s="29">
        <v>0</v>
      </c>
      <c r="L204" s="29">
        <v>10.199999999999999</v>
      </c>
      <c r="M204" s="29">
        <v>10.199999999999999</v>
      </c>
      <c r="N204" s="29">
        <v>6.9</v>
      </c>
      <c r="O204" s="29">
        <v>0</v>
      </c>
    </row>
    <row r="205" spans="1:15" x14ac:dyDescent="0.25">
      <c r="A205" s="12"/>
      <c r="B205" s="13" t="s">
        <v>14</v>
      </c>
      <c r="C205" s="14"/>
      <c r="D205" s="30">
        <f>SUM(D204)</f>
        <v>10.199999999999999</v>
      </c>
      <c r="E205" s="30">
        <f t="shared" ref="E205:O205" si="103">SUM(E204)</f>
        <v>10.199999999999999</v>
      </c>
      <c r="F205" s="30">
        <f t="shared" si="103"/>
        <v>6.9</v>
      </c>
      <c r="G205" s="30">
        <f t="shared" si="103"/>
        <v>0</v>
      </c>
      <c r="H205" s="30">
        <f t="shared" si="103"/>
        <v>10.199999999999999</v>
      </c>
      <c r="I205" s="30">
        <f t="shared" si="103"/>
        <v>10.199999999999999</v>
      </c>
      <c r="J205" s="30">
        <f t="shared" si="103"/>
        <v>6.9</v>
      </c>
      <c r="K205" s="30">
        <f t="shared" si="103"/>
        <v>0</v>
      </c>
      <c r="L205" s="30">
        <f t="shared" si="103"/>
        <v>10.199999999999999</v>
      </c>
      <c r="M205" s="30">
        <f t="shared" si="103"/>
        <v>10.199999999999999</v>
      </c>
      <c r="N205" s="30">
        <f t="shared" si="103"/>
        <v>6.9</v>
      </c>
      <c r="O205" s="30">
        <f t="shared" si="103"/>
        <v>0</v>
      </c>
    </row>
    <row r="206" spans="1:15" ht="24.75" x14ac:dyDescent="0.25">
      <c r="A206" s="12"/>
      <c r="B206" s="20" t="s">
        <v>105</v>
      </c>
      <c r="C206" s="11" t="s">
        <v>16</v>
      </c>
      <c r="D206" s="29">
        <v>40</v>
      </c>
      <c r="E206" s="29">
        <v>40</v>
      </c>
      <c r="F206" s="29">
        <v>0</v>
      </c>
      <c r="G206" s="29">
        <v>0</v>
      </c>
      <c r="H206" s="29">
        <v>0</v>
      </c>
      <c r="I206" s="29">
        <v>0</v>
      </c>
      <c r="J206" s="29">
        <v>0</v>
      </c>
      <c r="K206" s="29">
        <v>0</v>
      </c>
      <c r="L206" s="29">
        <v>0</v>
      </c>
      <c r="M206" s="29">
        <v>0</v>
      </c>
      <c r="N206" s="29">
        <v>0</v>
      </c>
      <c r="O206" s="29">
        <v>0</v>
      </c>
    </row>
    <row r="207" spans="1:15" x14ac:dyDescent="0.25">
      <c r="A207" s="12"/>
      <c r="B207" s="13" t="s">
        <v>14</v>
      </c>
      <c r="C207" s="14"/>
      <c r="D207" s="30">
        <f>SUM(D206)</f>
        <v>40</v>
      </c>
      <c r="E207" s="30">
        <v>70</v>
      </c>
      <c r="F207" s="30">
        <v>0</v>
      </c>
      <c r="G207" s="30">
        <v>0</v>
      </c>
      <c r="H207" s="30">
        <v>0</v>
      </c>
      <c r="I207" s="30">
        <v>0</v>
      </c>
      <c r="J207" s="30">
        <v>0</v>
      </c>
      <c r="K207" s="30">
        <v>0</v>
      </c>
      <c r="L207" s="30">
        <v>0</v>
      </c>
      <c r="M207" s="30">
        <v>0</v>
      </c>
      <c r="N207" s="30">
        <v>0</v>
      </c>
      <c r="O207" s="30">
        <v>0</v>
      </c>
    </row>
    <row r="208" spans="1:15" ht="24.75" x14ac:dyDescent="0.25">
      <c r="A208" s="12"/>
      <c r="B208" s="20" t="s">
        <v>106</v>
      </c>
      <c r="C208" s="11" t="s">
        <v>22</v>
      </c>
      <c r="D208" s="29">
        <v>0</v>
      </c>
      <c r="E208" s="29">
        <v>0</v>
      </c>
      <c r="F208" s="29">
        <v>0</v>
      </c>
      <c r="G208" s="29">
        <v>0</v>
      </c>
      <c r="H208" s="29">
        <v>0</v>
      </c>
      <c r="I208" s="29">
        <v>0</v>
      </c>
      <c r="J208" s="29">
        <v>0</v>
      </c>
      <c r="K208" s="29">
        <v>0</v>
      </c>
      <c r="L208" s="29">
        <v>0</v>
      </c>
      <c r="M208" s="29">
        <v>0</v>
      </c>
      <c r="N208" s="29">
        <v>0</v>
      </c>
      <c r="O208" s="29">
        <v>0</v>
      </c>
    </row>
    <row r="209" spans="1:15" x14ac:dyDescent="0.25">
      <c r="A209" s="12"/>
      <c r="B209" s="13" t="s">
        <v>14</v>
      </c>
      <c r="C209" s="14"/>
      <c r="D209" s="30">
        <f>SUM(D208)</f>
        <v>0</v>
      </c>
      <c r="E209" s="30">
        <f t="shared" ref="E209:O209" si="104">SUM(E208)</f>
        <v>0</v>
      </c>
      <c r="F209" s="30">
        <f t="shared" si="104"/>
        <v>0</v>
      </c>
      <c r="G209" s="30">
        <f t="shared" si="104"/>
        <v>0</v>
      </c>
      <c r="H209" s="30">
        <f t="shared" si="104"/>
        <v>0</v>
      </c>
      <c r="I209" s="30">
        <f t="shared" si="104"/>
        <v>0</v>
      </c>
      <c r="J209" s="30">
        <f t="shared" si="104"/>
        <v>0</v>
      </c>
      <c r="K209" s="30">
        <f t="shared" si="104"/>
        <v>0</v>
      </c>
      <c r="L209" s="30">
        <f t="shared" si="104"/>
        <v>0</v>
      </c>
      <c r="M209" s="30">
        <f t="shared" si="104"/>
        <v>0</v>
      </c>
      <c r="N209" s="30">
        <f t="shared" si="104"/>
        <v>0</v>
      </c>
      <c r="O209" s="30">
        <f t="shared" si="104"/>
        <v>0</v>
      </c>
    </row>
    <row r="210" spans="1:15" ht="24.75" x14ac:dyDescent="0.25">
      <c r="A210" s="12"/>
      <c r="B210" s="20" t="s">
        <v>107</v>
      </c>
      <c r="C210" s="11" t="s">
        <v>43</v>
      </c>
      <c r="D210" s="29">
        <v>70.5</v>
      </c>
      <c r="E210" s="29">
        <v>70.5</v>
      </c>
      <c r="F210" s="29">
        <v>0</v>
      </c>
      <c r="G210" s="29">
        <v>0</v>
      </c>
      <c r="H210" s="29">
        <v>70.5</v>
      </c>
      <c r="I210" s="29">
        <v>70.5</v>
      </c>
      <c r="J210" s="29">
        <v>0</v>
      </c>
      <c r="K210" s="29">
        <v>0</v>
      </c>
      <c r="L210" s="29">
        <v>70.5</v>
      </c>
      <c r="M210" s="29">
        <v>70.5</v>
      </c>
      <c r="N210" s="29">
        <v>0</v>
      </c>
      <c r="O210" s="29">
        <v>0</v>
      </c>
    </row>
    <row r="211" spans="1:15" x14ac:dyDescent="0.25">
      <c r="A211" s="12"/>
      <c r="B211" s="13" t="s">
        <v>14</v>
      </c>
      <c r="C211" s="14"/>
      <c r="D211" s="30">
        <f>SUM(D210)</f>
        <v>70.5</v>
      </c>
      <c r="E211" s="30">
        <f t="shared" ref="E211:O211" si="105">SUM(E210)</f>
        <v>70.5</v>
      </c>
      <c r="F211" s="30">
        <f t="shared" si="105"/>
        <v>0</v>
      </c>
      <c r="G211" s="30">
        <f t="shared" si="105"/>
        <v>0</v>
      </c>
      <c r="H211" s="30">
        <f t="shared" si="105"/>
        <v>70.5</v>
      </c>
      <c r="I211" s="30">
        <f t="shared" si="105"/>
        <v>70.5</v>
      </c>
      <c r="J211" s="30">
        <f t="shared" si="105"/>
        <v>0</v>
      </c>
      <c r="K211" s="30">
        <f t="shared" si="105"/>
        <v>0</v>
      </c>
      <c r="L211" s="30">
        <f t="shared" si="105"/>
        <v>70.5</v>
      </c>
      <c r="M211" s="30">
        <f t="shared" si="105"/>
        <v>70.5</v>
      </c>
      <c r="N211" s="30">
        <f t="shared" si="105"/>
        <v>0</v>
      </c>
      <c r="O211" s="30">
        <f t="shared" si="105"/>
        <v>0</v>
      </c>
    </row>
    <row r="212" spans="1:15" ht="24.75" x14ac:dyDescent="0.25">
      <c r="A212" s="12"/>
      <c r="B212" s="20" t="s">
        <v>108</v>
      </c>
      <c r="C212" s="11" t="s">
        <v>16</v>
      </c>
      <c r="D212" s="29">
        <v>65</v>
      </c>
      <c r="E212" s="29">
        <v>65</v>
      </c>
      <c r="F212" s="29">
        <v>0</v>
      </c>
      <c r="G212" s="29">
        <v>0</v>
      </c>
      <c r="H212" s="29">
        <v>120</v>
      </c>
      <c r="I212" s="29">
        <v>120</v>
      </c>
      <c r="J212" s="29">
        <v>0</v>
      </c>
      <c r="K212" s="29">
        <v>0</v>
      </c>
      <c r="L212" s="29">
        <v>150</v>
      </c>
      <c r="M212" s="29">
        <v>150</v>
      </c>
      <c r="N212" s="29">
        <v>0</v>
      </c>
      <c r="O212" s="29">
        <v>0</v>
      </c>
    </row>
    <row r="213" spans="1:15" x14ac:dyDescent="0.25">
      <c r="A213" s="12"/>
      <c r="B213" s="13" t="s">
        <v>14</v>
      </c>
      <c r="C213" s="14"/>
      <c r="D213" s="30">
        <f>SUM(D212)</f>
        <v>65</v>
      </c>
      <c r="E213" s="30">
        <f t="shared" ref="E213:O213" si="106">SUM(E212)</f>
        <v>65</v>
      </c>
      <c r="F213" s="30">
        <f t="shared" si="106"/>
        <v>0</v>
      </c>
      <c r="G213" s="30">
        <f t="shared" si="106"/>
        <v>0</v>
      </c>
      <c r="H213" s="30">
        <f t="shared" si="106"/>
        <v>120</v>
      </c>
      <c r="I213" s="30">
        <f t="shared" si="106"/>
        <v>120</v>
      </c>
      <c r="J213" s="30">
        <f t="shared" si="106"/>
        <v>0</v>
      </c>
      <c r="K213" s="30">
        <f t="shared" si="106"/>
        <v>0</v>
      </c>
      <c r="L213" s="30">
        <f t="shared" si="106"/>
        <v>150</v>
      </c>
      <c r="M213" s="30">
        <f t="shared" si="106"/>
        <v>150</v>
      </c>
      <c r="N213" s="30">
        <f t="shared" si="106"/>
        <v>0</v>
      </c>
      <c r="O213" s="30">
        <f t="shared" si="106"/>
        <v>0</v>
      </c>
    </row>
    <row r="214" spans="1:15" ht="24.75" x14ac:dyDescent="0.25">
      <c r="A214" s="12"/>
      <c r="B214" s="20" t="s">
        <v>109</v>
      </c>
      <c r="C214" s="11" t="s">
        <v>16</v>
      </c>
      <c r="D214" s="29">
        <v>70</v>
      </c>
      <c r="E214" s="29">
        <v>70</v>
      </c>
      <c r="F214" s="29">
        <v>0</v>
      </c>
      <c r="G214" s="29">
        <v>0</v>
      </c>
      <c r="H214" s="29">
        <v>85</v>
      </c>
      <c r="I214" s="29">
        <v>85</v>
      </c>
      <c r="J214" s="29">
        <v>0</v>
      </c>
      <c r="K214" s="29">
        <v>0</v>
      </c>
      <c r="L214" s="29">
        <v>85</v>
      </c>
      <c r="M214" s="29">
        <v>85</v>
      </c>
      <c r="N214" s="29">
        <v>0</v>
      </c>
      <c r="O214" s="29">
        <v>0</v>
      </c>
    </row>
    <row r="215" spans="1:15" x14ac:dyDescent="0.25">
      <c r="A215" s="12"/>
      <c r="B215" s="13" t="s">
        <v>14</v>
      </c>
      <c r="C215" s="14"/>
      <c r="D215" s="30">
        <f>SUM(D214)</f>
        <v>70</v>
      </c>
      <c r="E215" s="30">
        <f t="shared" ref="E215:O215" si="107">SUM(E214)</f>
        <v>70</v>
      </c>
      <c r="F215" s="30">
        <f t="shared" si="107"/>
        <v>0</v>
      </c>
      <c r="G215" s="30">
        <f t="shared" si="107"/>
        <v>0</v>
      </c>
      <c r="H215" s="30">
        <f t="shared" si="107"/>
        <v>85</v>
      </c>
      <c r="I215" s="30">
        <f t="shared" si="107"/>
        <v>85</v>
      </c>
      <c r="J215" s="30">
        <f t="shared" si="107"/>
        <v>0</v>
      </c>
      <c r="K215" s="30">
        <f t="shared" si="107"/>
        <v>0</v>
      </c>
      <c r="L215" s="30">
        <f t="shared" si="107"/>
        <v>85</v>
      </c>
      <c r="M215" s="30">
        <f t="shared" si="107"/>
        <v>85</v>
      </c>
      <c r="N215" s="30">
        <f t="shared" si="107"/>
        <v>0</v>
      </c>
      <c r="O215" s="30">
        <f t="shared" si="107"/>
        <v>0</v>
      </c>
    </row>
    <row r="216" spans="1:15" x14ac:dyDescent="0.25">
      <c r="A216" s="12"/>
      <c r="B216" s="20" t="s">
        <v>110</v>
      </c>
      <c r="C216" s="11" t="s">
        <v>16</v>
      </c>
      <c r="D216" s="29">
        <v>10</v>
      </c>
      <c r="E216" s="29">
        <v>10</v>
      </c>
      <c r="F216" s="29">
        <v>0</v>
      </c>
      <c r="G216" s="29">
        <v>0</v>
      </c>
      <c r="H216" s="29">
        <v>10</v>
      </c>
      <c r="I216" s="29">
        <v>10</v>
      </c>
      <c r="J216" s="29">
        <v>0</v>
      </c>
      <c r="K216" s="29">
        <v>0</v>
      </c>
      <c r="L216" s="29">
        <v>10</v>
      </c>
      <c r="M216" s="29">
        <v>10</v>
      </c>
      <c r="N216" s="29">
        <v>0</v>
      </c>
      <c r="O216" s="29">
        <v>0</v>
      </c>
    </row>
    <row r="217" spans="1:15" x14ac:dyDescent="0.25">
      <c r="A217" s="12"/>
      <c r="B217" s="13" t="s">
        <v>14</v>
      </c>
      <c r="C217" s="14"/>
      <c r="D217" s="30">
        <f>SUM(D216)</f>
        <v>10</v>
      </c>
      <c r="E217" s="30">
        <f t="shared" ref="E217:O217" si="108">SUM(E216)</f>
        <v>10</v>
      </c>
      <c r="F217" s="30">
        <f t="shared" si="108"/>
        <v>0</v>
      </c>
      <c r="G217" s="30">
        <f t="shared" si="108"/>
        <v>0</v>
      </c>
      <c r="H217" s="30">
        <f t="shared" si="108"/>
        <v>10</v>
      </c>
      <c r="I217" s="30">
        <f t="shared" si="108"/>
        <v>10</v>
      </c>
      <c r="J217" s="30">
        <f t="shared" si="108"/>
        <v>0</v>
      </c>
      <c r="K217" s="30">
        <f t="shared" si="108"/>
        <v>0</v>
      </c>
      <c r="L217" s="30">
        <f t="shared" si="108"/>
        <v>10</v>
      </c>
      <c r="M217" s="30">
        <f t="shared" si="108"/>
        <v>10</v>
      </c>
      <c r="N217" s="30">
        <f t="shared" si="108"/>
        <v>0</v>
      </c>
      <c r="O217" s="30">
        <f t="shared" si="108"/>
        <v>0</v>
      </c>
    </row>
    <row r="218" spans="1:15" x14ac:dyDescent="0.25">
      <c r="A218" s="12"/>
      <c r="B218" s="55" t="s">
        <v>111</v>
      </c>
      <c r="C218" s="11" t="s">
        <v>62</v>
      </c>
      <c r="D218" s="29">
        <v>0</v>
      </c>
      <c r="E218" s="29">
        <v>0</v>
      </c>
      <c r="F218" s="29">
        <v>0</v>
      </c>
      <c r="G218" s="29">
        <v>0</v>
      </c>
      <c r="H218" s="29">
        <v>0</v>
      </c>
      <c r="I218" s="29">
        <v>0</v>
      </c>
      <c r="J218" s="29">
        <v>0</v>
      </c>
      <c r="K218" s="29">
        <v>0</v>
      </c>
      <c r="L218" s="29">
        <v>0</v>
      </c>
      <c r="M218" s="29">
        <v>0</v>
      </c>
      <c r="N218" s="29">
        <v>0</v>
      </c>
      <c r="O218" s="29">
        <v>0</v>
      </c>
    </row>
    <row r="219" spans="1:15" x14ac:dyDescent="0.25">
      <c r="A219" s="12"/>
      <c r="B219" s="57"/>
      <c r="C219" s="11" t="s">
        <v>63</v>
      </c>
      <c r="D219" s="29">
        <v>240</v>
      </c>
      <c r="E219" s="29">
        <v>240</v>
      </c>
      <c r="F219" s="29">
        <v>0</v>
      </c>
      <c r="G219" s="29">
        <v>0</v>
      </c>
      <c r="H219" s="29">
        <v>120</v>
      </c>
      <c r="I219" s="29">
        <v>120</v>
      </c>
      <c r="J219" s="29">
        <v>0</v>
      </c>
      <c r="K219" s="29">
        <v>0</v>
      </c>
      <c r="L219" s="29">
        <v>120</v>
      </c>
      <c r="M219" s="29">
        <v>120</v>
      </c>
      <c r="N219" s="29">
        <v>0</v>
      </c>
      <c r="O219" s="29">
        <v>0</v>
      </c>
    </row>
    <row r="220" spans="1:15" x14ac:dyDescent="0.25">
      <c r="A220" s="12"/>
      <c r="B220" s="13" t="s">
        <v>14</v>
      </c>
      <c r="C220" s="14"/>
      <c r="D220" s="30">
        <f>SUM(D218:D219)</f>
        <v>240</v>
      </c>
      <c r="E220" s="30">
        <f t="shared" ref="E220:O220" si="109">SUM(E218:E219)</f>
        <v>240</v>
      </c>
      <c r="F220" s="30">
        <f t="shared" si="109"/>
        <v>0</v>
      </c>
      <c r="G220" s="30">
        <f t="shared" si="109"/>
        <v>0</v>
      </c>
      <c r="H220" s="30">
        <f t="shared" si="109"/>
        <v>120</v>
      </c>
      <c r="I220" s="30">
        <f t="shared" si="109"/>
        <v>120</v>
      </c>
      <c r="J220" s="30">
        <f t="shared" si="109"/>
        <v>0</v>
      </c>
      <c r="K220" s="30">
        <f t="shared" si="109"/>
        <v>0</v>
      </c>
      <c r="L220" s="30">
        <f t="shared" si="109"/>
        <v>120</v>
      </c>
      <c r="M220" s="30">
        <f t="shared" si="109"/>
        <v>120</v>
      </c>
      <c r="N220" s="30">
        <f t="shared" si="109"/>
        <v>0</v>
      </c>
      <c r="O220" s="30">
        <f t="shared" si="109"/>
        <v>0</v>
      </c>
    </row>
    <row r="221" spans="1:15" ht="24.75" x14ac:dyDescent="0.25">
      <c r="A221" s="12"/>
      <c r="B221" s="20" t="s">
        <v>112</v>
      </c>
      <c r="C221" s="11" t="s">
        <v>16</v>
      </c>
      <c r="D221" s="29">
        <v>22</v>
      </c>
      <c r="E221" s="29">
        <v>22</v>
      </c>
      <c r="F221" s="29">
        <v>0</v>
      </c>
      <c r="G221" s="29">
        <v>0</v>
      </c>
      <c r="H221" s="29">
        <v>22</v>
      </c>
      <c r="I221" s="29">
        <v>22</v>
      </c>
      <c r="J221" s="29">
        <v>0</v>
      </c>
      <c r="K221" s="29">
        <v>0</v>
      </c>
      <c r="L221" s="29">
        <v>22</v>
      </c>
      <c r="M221" s="29">
        <v>22</v>
      </c>
      <c r="N221" s="29">
        <v>0</v>
      </c>
      <c r="O221" s="29">
        <v>0</v>
      </c>
    </row>
    <row r="222" spans="1:15" x14ac:dyDescent="0.25">
      <c r="A222" s="12"/>
      <c r="B222" s="13" t="s">
        <v>14</v>
      </c>
      <c r="C222" s="14"/>
      <c r="D222" s="30">
        <f>SUM(D221)</f>
        <v>22</v>
      </c>
      <c r="E222" s="30">
        <f t="shared" ref="E222:O222" si="110">SUM(E221)</f>
        <v>22</v>
      </c>
      <c r="F222" s="30">
        <f t="shared" si="110"/>
        <v>0</v>
      </c>
      <c r="G222" s="30">
        <f t="shared" si="110"/>
        <v>0</v>
      </c>
      <c r="H222" s="30">
        <f t="shared" si="110"/>
        <v>22</v>
      </c>
      <c r="I222" s="30">
        <f t="shared" si="110"/>
        <v>22</v>
      </c>
      <c r="J222" s="30">
        <f t="shared" si="110"/>
        <v>0</v>
      </c>
      <c r="K222" s="30">
        <f t="shared" si="110"/>
        <v>0</v>
      </c>
      <c r="L222" s="30">
        <f t="shared" si="110"/>
        <v>22</v>
      </c>
      <c r="M222" s="30">
        <f t="shared" si="110"/>
        <v>22</v>
      </c>
      <c r="N222" s="30">
        <f t="shared" si="110"/>
        <v>0</v>
      </c>
      <c r="O222" s="30">
        <f t="shared" si="110"/>
        <v>0</v>
      </c>
    </row>
    <row r="223" spans="1:15" ht="36.75" x14ac:dyDescent="0.25">
      <c r="A223" s="12"/>
      <c r="B223" s="20" t="s">
        <v>113</v>
      </c>
      <c r="C223" s="11" t="s">
        <v>16</v>
      </c>
      <c r="D223" s="29">
        <v>240</v>
      </c>
      <c r="E223" s="29">
        <v>240</v>
      </c>
      <c r="F223" s="29">
        <v>0</v>
      </c>
      <c r="G223" s="29">
        <v>0</v>
      </c>
      <c r="H223" s="29">
        <v>250</v>
      </c>
      <c r="I223" s="29">
        <v>250</v>
      </c>
      <c r="J223" s="29">
        <v>0</v>
      </c>
      <c r="K223" s="29">
        <v>0</v>
      </c>
      <c r="L223" s="29">
        <v>260</v>
      </c>
      <c r="M223" s="29">
        <v>260</v>
      </c>
      <c r="N223" s="29">
        <v>0</v>
      </c>
      <c r="O223" s="29">
        <v>0</v>
      </c>
    </row>
    <row r="224" spans="1:15" x14ac:dyDescent="0.25">
      <c r="A224" s="12"/>
      <c r="B224" s="13" t="s">
        <v>14</v>
      </c>
      <c r="C224" s="14"/>
      <c r="D224" s="30">
        <f>SUM(D223)</f>
        <v>240</v>
      </c>
      <c r="E224" s="30">
        <f t="shared" ref="E224:O224" si="111">SUM(E223)</f>
        <v>240</v>
      </c>
      <c r="F224" s="30">
        <f t="shared" si="111"/>
        <v>0</v>
      </c>
      <c r="G224" s="30">
        <f t="shared" si="111"/>
        <v>0</v>
      </c>
      <c r="H224" s="30">
        <f t="shared" si="111"/>
        <v>250</v>
      </c>
      <c r="I224" s="30">
        <f t="shared" si="111"/>
        <v>250</v>
      </c>
      <c r="J224" s="30">
        <f t="shared" si="111"/>
        <v>0</v>
      </c>
      <c r="K224" s="30">
        <f t="shared" si="111"/>
        <v>0</v>
      </c>
      <c r="L224" s="30">
        <f t="shared" si="111"/>
        <v>260</v>
      </c>
      <c r="M224" s="30">
        <f t="shared" si="111"/>
        <v>260</v>
      </c>
      <c r="N224" s="30">
        <f t="shared" si="111"/>
        <v>0</v>
      </c>
      <c r="O224" s="30">
        <f t="shared" si="111"/>
        <v>0</v>
      </c>
    </row>
    <row r="225" spans="1:15" x14ac:dyDescent="0.25">
      <c r="A225" s="12"/>
      <c r="B225" s="20" t="s">
        <v>114</v>
      </c>
      <c r="C225" s="11" t="s">
        <v>16</v>
      </c>
      <c r="D225" s="29">
        <v>5</v>
      </c>
      <c r="E225" s="29">
        <v>5</v>
      </c>
      <c r="F225" s="29">
        <v>0</v>
      </c>
      <c r="G225" s="29">
        <v>0</v>
      </c>
      <c r="H225" s="29">
        <v>5</v>
      </c>
      <c r="I225" s="29">
        <v>5</v>
      </c>
      <c r="J225" s="29">
        <v>0</v>
      </c>
      <c r="K225" s="29">
        <v>0</v>
      </c>
      <c r="L225" s="29">
        <v>5</v>
      </c>
      <c r="M225" s="29">
        <v>5</v>
      </c>
      <c r="N225" s="29">
        <v>0</v>
      </c>
      <c r="O225" s="29">
        <v>0</v>
      </c>
    </row>
    <row r="226" spans="1:15" x14ac:dyDescent="0.25">
      <c r="A226" s="12"/>
      <c r="B226" s="13" t="s">
        <v>14</v>
      </c>
      <c r="C226" s="14"/>
      <c r="D226" s="30">
        <f>SUM(D225)</f>
        <v>5</v>
      </c>
      <c r="E226" s="30">
        <f t="shared" ref="E226:O226" si="112">SUM(E225)</f>
        <v>5</v>
      </c>
      <c r="F226" s="30">
        <f t="shared" si="112"/>
        <v>0</v>
      </c>
      <c r="G226" s="30">
        <f t="shared" si="112"/>
        <v>0</v>
      </c>
      <c r="H226" s="30">
        <f t="shared" si="112"/>
        <v>5</v>
      </c>
      <c r="I226" s="30">
        <f t="shared" si="112"/>
        <v>5</v>
      </c>
      <c r="J226" s="30">
        <f t="shared" si="112"/>
        <v>0</v>
      </c>
      <c r="K226" s="30">
        <f t="shared" si="112"/>
        <v>0</v>
      </c>
      <c r="L226" s="30">
        <f t="shared" si="112"/>
        <v>5</v>
      </c>
      <c r="M226" s="30">
        <f t="shared" si="112"/>
        <v>5</v>
      </c>
      <c r="N226" s="30">
        <f t="shared" si="112"/>
        <v>0</v>
      </c>
      <c r="O226" s="30">
        <f t="shared" si="112"/>
        <v>0</v>
      </c>
    </row>
    <row r="227" spans="1:15" x14ac:dyDescent="0.25">
      <c r="A227" s="50">
        <f>SUM(D206+D212+D214+D216+D221+D223+D225)</f>
        <v>452</v>
      </c>
      <c r="B227" s="34" t="s">
        <v>240</v>
      </c>
      <c r="C227" s="35"/>
      <c r="D227" s="36">
        <f>SUM(D226,D224,D222,D220,D217,D215,D213,D211,D209,D207,D205)</f>
        <v>772.7</v>
      </c>
      <c r="E227" s="36">
        <f t="shared" ref="E227:O227" si="113">SUM(E226,E224,E222,E220,E217,E215,E213,E211,E209,E207,E205)</f>
        <v>802.7</v>
      </c>
      <c r="F227" s="36">
        <f t="shared" si="113"/>
        <v>6.9</v>
      </c>
      <c r="G227" s="36">
        <f t="shared" si="113"/>
        <v>0</v>
      </c>
      <c r="H227" s="36">
        <f t="shared" si="113"/>
        <v>692.7</v>
      </c>
      <c r="I227" s="36">
        <f t="shared" si="113"/>
        <v>692.7</v>
      </c>
      <c r="J227" s="36">
        <f t="shared" si="113"/>
        <v>6.9</v>
      </c>
      <c r="K227" s="36">
        <f t="shared" si="113"/>
        <v>0</v>
      </c>
      <c r="L227" s="36">
        <f t="shared" si="113"/>
        <v>732.7</v>
      </c>
      <c r="M227" s="36">
        <f t="shared" si="113"/>
        <v>732.7</v>
      </c>
      <c r="N227" s="36">
        <f t="shared" si="113"/>
        <v>6.9</v>
      </c>
      <c r="O227" s="36">
        <f t="shared" si="113"/>
        <v>0</v>
      </c>
    </row>
    <row r="228" spans="1:15" x14ac:dyDescent="0.25">
      <c r="A228" s="12"/>
      <c r="B228" s="20" t="s">
        <v>115</v>
      </c>
      <c r="C228" s="11" t="s">
        <v>16</v>
      </c>
      <c r="D228" s="29">
        <v>10.4</v>
      </c>
      <c r="E228" s="29">
        <v>10.4</v>
      </c>
      <c r="F228" s="29">
        <v>0</v>
      </c>
      <c r="G228" s="29">
        <v>0</v>
      </c>
      <c r="H228" s="29">
        <v>10.4</v>
      </c>
      <c r="I228" s="29">
        <v>10.4</v>
      </c>
      <c r="J228" s="29">
        <v>0</v>
      </c>
      <c r="K228" s="29">
        <v>0</v>
      </c>
      <c r="L228" s="29">
        <v>10.4</v>
      </c>
      <c r="M228" s="29">
        <v>10.4</v>
      </c>
      <c r="N228" s="29">
        <v>0</v>
      </c>
      <c r="O228" s="29">
        <v>0</v>
      </c>
    </row>
    <row r="229" spans="1:15" x14ac:dyDescent="0.25">
      <c r="A229" s="12"/>
      <c r="B229" s="13" t="s">
        <v>14</v>
      </c>
      <c r="C229" s="14"/>
      <c r="D229" s="30">
        <f>SUM(D228)</f>
        <v>10.4</v>
      </c>
      <c r="E229" s="30">
        <f t="shared" ref="E229:O229" si="114">SUM(E228)</f>
        <v>10.4</v>
      </c>
      <c r="F229" s="30">
        <f t="shared" si="114"/>
        <v>0</v>
      </c>
      <c r="G229" s="30">
        <f t="shared" si="114"/>
        <v>0</v>
      </c>
      <c r="H229" s="30">
        <f t="shared" si="114"/>
        <v>10.4</v>
      </c>
      <c r="I229" s="30">
        <f t="shared" si="114"/>
        <v>10.4</v>
      </c>
      <c r="J229" s="30">
        <f t="shared" si="114"/>
        <v>0</v>
      </c>
      <c r="K229" s="30">
        <f t="shared" si="114"/>
        <v>0</v>
      </c>
      <c r="L229" s="30">
        <f t="shared" si="114"/>
        <v>10.4</v>
      </c>
      <c r="M229" s="30">
        <f t="shared" si="114"/>
        <v>10.4</v>
      </c>
      <c r="N229" s="30">
        <f t="shared" si="114"/>
        <v>0</v>
      </c>
      <c r="O229" s="30">
        <f t="shared" si="114"/>
        <v>0</v>
      </c>
    </row>
    <row r="230" spans="1:15" ht="24.75" x14ac:dyDescent="0.25">
      <c r="A230" s="12"/>
      <c r="B230" s="20" t="s">
        <v>116</v>
      </c>
      <c r="C230" s="11" t="s">
        <v>16</v>
      </c>
      <c r="D230" s="29">
        <v>291.60000000000002</v>
      </c>
      <c r="E230" s="29">
        <v>291.60000000000002</v>
      </c>
      <c r="F230" s="29">
        <v>291.60000000000002</v>
      </c>
      <c r="G230" s="29">
        <v>0</v>
      </c>
      <c r="H230" s="29">
        <v>291.60000000000002</v>
      </c>
      <c r="I230" s="29">
        <v>291.60000000000002</v>
      </c>
      <c r="J230" s="29">
        <v>291.60000000000002</v>
      </c>
      <c r="K230" s="29">
        <v>0</v>
      </c>
      <c r="L230" s="29">
        <v>291.60000000000002</v>
      </c>
      <c r="M230" s="29">
        <v>291.60000000000002</v>
      </c>
      <c r="N230" s="29">
        <v>291.60000000000002</v>
      </c>
      <c r="O230" s="29">
        <v>0</v>
      </c>
    </row>
    <row r="231" spans="1:15" x14ac:dyDescent="0.25">
      <c r="A231" s="12"/>
      <c r="B231" s="13" t="s">
        <v>14</v>
      </c>
      <c r="C231" s="14"/>
      <c r="D231" s="30">
        <f>SUM(D230)</f>
        <v>291.60000000000002</v>
      </c>
      <c r="E231" s="30">
        <f t="shared" ref="E231:O231" si="115">SUM(E230)</f>
        <v>291.60000000000002</v>
      </c>
      <c r="F231" s="30">
        <f t="shared" si="115"/>
        <v>291.60000000000002</v>
      </c>
      <c r="G231" s="30">
        <f t="shared" si="115"/>
        <v>0</v>
      </c>
      <c r="H231" s="30">
        <f t="shared" si="115"/>
        <v>291.60000000000002</v>
      </c>
      <c r="I231" s="30">
        <f t="shared" si="115"/>
        <v>291.60000000000002</v>
      </c>
      <c r="J231" s="30">
        <f t="shared" si="115"/>
        <v>291.60000000000002</v>
      </c>
      <c r="K231" s="30">
        <f t="shared" si="115"/>
        <v>0</v>
      </c>
      <c r="L231" s="30">
        <f t="shared" si="115"/>
        <v>291.60000000000002</v>
      </c>
      <c r="M231" s="30">
        <f t="shared" si="115"/>
        <v>291.60000000000002</v>
      </c>
      <c r="N231" s="30">
        <f t="shared" si="115"/>
        <v>291.60000000000002</v>
      </c>
      <c r="O231" s="30">
        <f t="shared" si="115"/>
        <v>0</v>
      </c>
    </row>
    <row r="232" spans="1:15" x14ac:dyDescent="0.25">
      <c r="A232" s="12"/>
      <c r="B232" s="20" t="s">
        <v>117</v>
      </c>
      <c r="C232" s="11" t="s">
        <v>16</v>
      </c>
      <c r="D232" s="29">
        <v>191.7</v>
      </c>
      <c r="E232" s="29">
        <v>191.7</v>
      </c>
      <c r="F232" s="29">
        <v>187</v>
      </c>
      <c r="G232" s="29">
        <v>0</v>
      </c>
      <c r="H232" s="29">
        <v>199.9</v>
      </c>
      <c r="I232" s="29">
        <v>199.9</v>
      </c>
      <c r="J232" s="29">
        <v>197</v>
      </c>
      <c r="K232" s="29">
        <v>0</v>
      </c>
      <c r="L232" s="29">
        <v>210</v>
      </c>
      <c r="M232" s="29">
        <v>210</v>
      </c>
      <c r="N232" s="29">
        <v>207</v>
      </c>
      <c r="O232" s="29">
        <v>0</v>
      </c>
    </row>
    <row r="233" spans="1:15" x14ac:dyDescent="0.25">
      <c r="A233" s="12"/>
      <c r="B233" s="13" t="s">
        <v>14</v>
      </c>
      <c r="C233" s="14"/>
      <c r="D233" s="30">
        <f>SUM(D232)</f>
        <v>191.7</v>
      </c>
      <c r="E233" s="30">
        <f t="shared" ref="E233:O233" si="116">SUM(E232)</f>
        <v>191.7</v>
      </c>
      <c r="F233" s="30">
        <f t="shared" si="116"/>
        <v>187</v>
      </c>
      <c r="G233" s="30">
        <f t="shared" si="116"/>
        <v>0</v>
      </c>
      <c r="H233" s="30">
        <f t="shared" si="116"/>
        <v>199.9</v>
      </c>
      <c r="I233" s="30">
        <f t="shared" si="116"/>
        <v>199.9</v>
      </c>
      <c r="J233" s="30">
        <f t="shared" si="116"/>
        <v>197</v>
      </c>
      <c r="K233" s="30">
        <f t="shared" si="116"/>
        <v>0</v>
      </c>
      <c r="L233" s="30">
        <f t="shared" si="116"/>
        <v>210</v>
      </c>
      <c r="M233" s="30">
        <f t="shared" si="116"/>
        <v>210</v>
      </c>
      <c r="N233" s="30">
        <f t="shared" si="116"/>
        <v>207</v>
      </c>
      <c r="O233" s="30">
        <f t="shared" si="116"/>
        <v>0</v>
      </c>
    </row>
    <row r="234" spans="1:15" x14ac:dyDescent="0.25">
      <c r="A234" s="12"/>
      <c r="B234" s="20" t="s">
        <v>118</v>
      </c>
      <c r="C234" s="11" t="s">
        <v>16</v>
      </c>
      <c r="D234" s="29">
        <v>40</v>
      </c>
      <c r="E234" s="29">
        <v>40</v>
      </c>
      <c r="F234" s="29">
        <v>0</v>
      </c>
      <c r="G234" s="29">
        <v>0</v>
      </c>
      <c r="H234" s="29">
        <v>51</v>
      </c>
      <c r="I234" s="29">
        <v>51</v>
      </c>
      <c r="J234" s="29">
        <v>0</v>
      </c>
      <c r="K234" s="29">
        <v>0</v>
      </c>
      <c r="L234" s="29">
        <v>52</v>
      </c>
      <c r="M234" s="29">
        <v>52</v>
      </c>
      <c r="N234" s="29">
        <v>0</v>
      </c>
      <c r="O234" s="29">
        <v>0</v>
      </c>
    </row>
    <row r="235" spans="1:15" x14ac:dyDescent="0.25">
      <c r="A235" s="12"/>
      <c r="B235" s="13" t="s">
        <v>14</v>
      </c>
      <c r="C235" s="14"/>
      <c r="D235" s="30">
        <f>SUM(D234)</f>
        <v>40</v>
      </c>
      <c r="E235" s="30">
        <f t="shared" ref="E235:O235" si="117">SUM(E234)</f>
        <v>40</v>
      </c>
      <c r="F235" s="30">
        <f t="shared" si="117"/>
        <v>0</v>
      </c>
      <c r="G235" s="30">
        <f t="shared" si="117"/>
        <v>0</v>
      </c>
      <c r="H235" s="30">
        <f t="shared" si="117"/>
        <v>51</v>
      </c>
      <c r="I235" s="30">
        <f t="shared" si="117"/>
        <v>51</v>
      </c>
      <c r="J235" s="30">
        <f t="shared" si="117"/>
        <v>0</v>
      </c>
      <c r="K235" s="30">
        <f t="shared" si="117"/>
        <v>0</v>
      </c>
      <c r="L235" s="30">
        <f t="shared" si="117"/>
        <v>52</v>
      </c>
      <c r="M235" s="30">
        <f t="shared" si="117"/>
        <v>52</v>
      </c>
      <c r="N235" s="30">
        <f t="shared" si="117"/>
        <v>0</v>
      </c>
      <c r="O235" s="30">
        <f t="shared" si="117"/>
        <v>0</v>
      </c>
    </row>
    <row r="236" spans="1:15" ht="24.75" x14ac:dyDescent="0.25">
      <c r="A236" s="12"/>
      <c r="B236" s="20" t="s">
        <v>119</v>
      </c>
      <c r="C236" s="11" t="s">
        <v>16</v>
      </c>
      <c r="D236" s="29">
        <v>1814.4</v>
      </c>
      <c r="E236" s="29">
        <v>1634.8</v>
      </c>
      <c r="F236" s="29">
        <v>1333</v>
      </c>
      <c r="G236" s="29">
        <v>179.6</v>
      </c>
      <c r="H236" s="29">
        <v>1920.2</v>
      </c>
      <c r="I236" s="29">
        <v>1899.2</v>
      </c>
      <c r="J236" s="29">
        <v>1537.7</v>
      </c>
      <c r="K236" s="29">
        <v>21</v>
      </c>
      <c r="L236" s="29">
        <v>2050</v>
      </c>
      <c r="M236" s="29">
        <v>2028</v>
      </c>
      <c r="N236" s="29">
        <v>1614.9</v>
      </c>
      <c r="O236" s="29">
        <v>22</v>
      </c>
    </row>
    <row r="237" spans="1:15" x14ac:dyDescent="0.25">
      <c r="A237" s="12"/>
      <c r="B237" s="13" t="s">
        <v>14</v>
      </c>
      <c r="C237" s="14"/>
      <c r="D237" s="30">
        <f>SUM(D236)</f>
        <v>1814.4</v>
      </c>
      <c r="E237" s="30">
        <f t="shared" ref="E237:O237" si="118">SUM(E236)</f>
        <v>1634.8</v>
      </c>
      <c r="F237" s="30">
        <f t="shared" si="118"/>
        <v>1333</v>
      </c>
      <c r="G237" s="30">
        <f t="shared" si="118"/>
        <v>179.6</v>
      </c>
      <c r="H237" s="30">
        <f t="shared" si="118"/>
        <v>1920.2</v>
      </c>
      <c r="I237" s="30">
        <f t="shared" si="118"/>
        <v>1899.2</v>
      </c>
      <c r="J237" s="30">
        <f t="shared" si="118"/>
        <v>1537.7</v>
      </c>
      <c r="K237" s="30">
        <f t="shared" si="118"/>
        <v>21</v>
      </c>
      <c r="L237" s="30">
        <f t="shared" si="118"/>
        <v>2050</v>
      </c>
      <c r="M237" s="30">
        <f t="shared" si="118"/>
        <v>2028</v>
      </c>
      <c r="N237" s="30">
        <f t="shared" si="118"/>
        <v>1614.9</v>
      </c>
      <c r="O237" s="30">
        <f t="shared" si="118"/>
        <v>22</v>
      </c>
    </row>
    <row r="238" spans="1:15" x14ac:dyDescent="0.25">
      <c r="A238" s="12"/>
      <c r="B238" s="20" t="s">
        <v>120</v>
      </c>
      <c r="C238" s="11" t="s">
        <v>16</v>
      </c>
      <c r="D238" s="29">
        <v>217.2</v>
      </c>
      <c r="E238" s="29">
        <v>217.2</v>
      </c>
      <c r="F238" s="29">
        <v>212.1</v>
      </c>
      <c r="G238" s="29">
        <v>0</v>
      </c>
      <c r="H238" s="29">
        <v>236.8</v>
      </c>
      <c r="I238" s="29">
        <v>236.8</v>
      </c>
      <c r="J238" s="29">
        <v>233.4</v>
      </c>
      <c r="K238" s="29">
        <v>0</v>
      </c>
      <c r="L238" s="29">
        <v>260.2</v>
      </c>
      <c r="M238" s="29">
        <v>260.2</v>
      </c>
      <c r="N238" s="29">
        <v>256.5</v>
      </c>
      <c r="O238" s="29">
        <v>0</v>
      </c>
    </row>
    <row r="239" spans="1:15" x14ac:dyDescent="0.25">
      <c r="A239" s="12"/>
      <c r="B239" s="13" t="s">
        <v>14</v>
      </c>
      <c r="C239" s="14"/>
      <c r="D239" s="30">
        <f>SUM(D238)</f>
        <v>217.2</v>
      </c>
      <c r="E239" s="30">
        <f t="shared" ref="E239:O239" si="119">SUM(E238)</f>
        <v>217.2</v>
      </c>
      <c r="F239" s="30">
        <f t="shared" si="119"/>
        <v>212.1</v>
      </c>
      <c r="G239" s="30">
        <f t="shared" si="119"/>
        <v>0</v>
      </c>
      <c r="H239" s="30">
        <f t="shared" si="119"/>
        <v>236.8</v>
      </c>
      <c r="I239" s="30">
        <f t="shared" si="119"/>
        <v>236.8</v>
      </c>
      <c r="J239" s="30">
        <f t="shared" si="119"/>
        <v>233.4</v>
      </c>
      <c r="K239" s="30">
        <f t="shared" si="119"/>
        <v>0</v>
      </c>
      <c r="L239" s="30">
        <f t="shared" si="119"/>
        <v>260.2</v>
      </c>
      <c r="M239" s="30">
        <f t="shared" si="119"/>
        <v>260.2</v>
      </c>
      <c r="N239" s="30">
        <f t="shared" si="119"/>
        <v>256.5</v>
      </c>
      <c r="O239" s="30">
        <f t="shared" si="119"/>
        <v>0</v>
      </c>
    </row>
    <row r="240" spans="1:15" ht="24.75" x14ac:dyDescent="0.25">
      <c r="A240" s="12"/>
      <c r="B240" s="20" t="s">
        <v>121</v>
      </c>
      <c r="C240" s="11" t="s">
        <v>16</v>
      </c>
      <c r="D240" s="29">
        <v>107.6</v>
      </c>
      <c r="E240" s="29">
        <v>107.6</v>
      </c>
      <c r="F240" s="29">
        <v>104.7</v>
      </c>
      <c r="G240" s="29">
        <v>0</v>
      </c>
      <c r="H240" s="29">
        <v>106.8</v>
      </c>
      <c r="I240" s="29">
        <v>106.8</v>
      </c>
      <c r="J240" s="29">
        <v>105.3</v>
      </c>
      <c r="K240" s="29">
        <v>0</v>
      </c>
      <c r="L240" s="29">
        <v>117.5</v>
      </c>
      <c r="M240" s="29">
        <v>117.5</v>
      </c>
      <c r="N240" s="29">
        <v>115.8</v>
      </c>
      <c r="O240" s="29">
        <v>0</v>
      </c>
    </row>
    <row r="241" spans="1:15" x14ac:dyDescent="0.25">
      <c r="A241" s="12"/>
      <c r="B241" s="13" t="s">
        <v>14</v>
      </c>
      <c r="C241" s="14"/>
      <c r="D241" s="30">
        <f>SUM(D240)</f>
        <v>107.6</v>
      </c>
      <c r="E241" s="30">
        <f t="shared" ref="E241:O241" si="120">SUM(E240)</f>
        <v>107.6</v>
      </c>
      <c r="F241" s="30">
        <f t="shared" si="120"/>
        <v>104.7</v>
      </c>
      <c r="G241" s="30">
        <f t="shared" si="120"/>
        <v>0</v>
      </c>
      <c r="H241" s="30">
        <f t="shared" si="120"/>
        <v>106.8</v>
      </c>
      <c r="I241" s="30">
        <f t="shared" si="120"/>
        <v>106.8</v>
      </c>
      <c r="J241" s="30">
        <f t="shared" si="120"/>
        <v>105.3</v>
      </c>
      <c r="K241" s="30">
        <f t="shared" si="120"/>
        <v>0</v>
      </c>
      <c r="L241" s="30">
        <f t="shared" si="120"/>
        <v>117.5</v>
      </c>
      <c r="M241" s="30">
        <f t="shared" si="120"/>
        <v>117.5</v>
      </c>
      <c r="N241" s="30">
        <f t="shared" si="120"/>
        <v>115.8</v>
      </c>
      <c r="O241" s="30">
        <f t="shared" si="120"/>
        <v>0</v>
      </c>
    </row>
    <row r="242" spans="1:15" ht="24.75" x14ac:dyDescent="0.25">
      <c r="A242" s="12"/>
      <c r="B242" s="20" t="s">
        <v>122</v>
      </c>
      <c r="C242" s="11" t="s">
        <v>16</v>
      </c>
      <c r="D242" s="29">
        <v>75.099999999999994</v>
      </c>
      <c r="E242" s="29">
        <v>75.099999999999994</v>
      </c>
      <c r="F242" s="29">
        <v>72.8</v>
      </c>
      <c r="G242" s="29">
        <v>0</v>
      </c>
      <c r="H242" s="29">
        <v>81.2</v>
      </c>
      <c r="I242" s="29">
        <v>81.2</v>
      </c>
      <c r="J242" s="29">
        <v>80</v>
      </c>
      <c r="K242" s="29">
        <v>0</v>
      </c>
      <c r="L242" s="29">
        <v>89.3</v>
      </c>
      <c r="M242" s="29">
        <v>89.3</v>
      </c>
      <c r="N242" s="29">
        <v>88</v>
      </c>
      <c r="O242" s="29">
        <v>0</v>
      </c>
    </row>
    <row r="243" spans="1:15" x14ac:dyDescent="0.25">
      <c r="A243" s="12"/>
      <c r="B243" s="13" t="s">
        <v>14</v>
      </c>
      <c r="C243" s="14"/>
      <c r="D243" s="30">
        <f>SUM(D242)</f>
        <v>75.099999999999994</v>
      </c>
      <c r="E243" s="30">
        <f t="shared" ref="E243:O243" si="121">SUM(E242)</f>
        <v>75.099999999999994</v>
      </c>
      <c r="F243" s="30">
        <f t="shared" si="121"/>
        <v>72.8</v>
      </c>
      <c r="G243" s="30">
        <f t="shared" si="121"/>
        <v>0</v>
      </c>
      <c r="H243" s="30">
        <f t="shared" si="121"/>
        <v>81.2</v>
      </c>
      <c r="I243" s="30">
        <f t="shared" si="121"/>
        <v>81.2</v>
      </c>
      <c r="J243" s="30">
        <f t="shared" si="121"/>
        <v>80</v>
      </c>
      <c r="K243" s="30">
        <f t="shared" si="121"/>
        <v>0</v>
      </c>
      <c r="L243" s="30">
        <f t="shared" si="121"/>
        <v>89.3</v>
      </c>
      <c r="M243" s="30">
        <f t="shared" si="121"/>
        <v>89.3</v>
      </c>
      <c r="N243" s="30">
        <f t="shared" si="121"/>
        <v>88</v>
      </c>
      <c r="O243" s="30">
        <f t="shared" si="121"/>
        <v>0</v>
      </c>
    </row>
    <row r="244" spans="1:15" ht="24.75" x14ac:dyDescent="0.25">
      <c r="A244" s="12"/>
      <c r="B244" s="20" t="s">
        <v>123</v>
      </c>
      <c r="C244" s="11" t="s">
        <v>16</v>
      </c>
      <c r="D244" s="29">
        <v>135</v>
      </c>
      <c r="E244" s="29">
        <v>125</v>
      </c>
      <c r="F244" s="29">
        <v>0</v>
      </c>
      <c r="G244" s="29">
        <v>10</v>
      </c>
      <c r="H244" s="29">
        <v>155.19999999999999</v>
      </c>
      <c r="I244" s="29">
        <v>142.19999999999999</v>
      </c>
      <c r="J244" s="29">
        <v>0</v>
      </c>
      <c r="K244" s="29">
        <v>13</v>
      </c>
      <c r="L244" s="29">
        <v>166.2</v>
      </c>
      <c r="M244" s="29">
        <v>150.19999999999999</v>
      </c>
      <c r="N244" s="29">
        <v>0</v>
      </c>
      <c r="O244" s="29">
        <v>16</v>
      </c>
    </row>
    <row r="245" spans="1:15" x14ac:dyDescent="0.25">
      <c r="A245" s="12"/>
      <c r="B245" s="13" t="s">
        <v>14</v>
      </c>
      <c r="C245" s="14"/>
      <c r="D245" s="30">
        <f>SUM(D244)</f>
        <v>135</v>
      </c>
      <c r="E245" s="30">
        <f t="shared" ref="E245:O245" si="122">SUM(E244)</f>
        <v>125</v>
      </c>
      <c r="F245" s="30">
        <f t="shared" si="122"/>
        <v>0</v>
      </c>
      <c r="G245" s="30">
        <f t="shared" si="122"/>
        <v>10</v>
      </c>
      <c r="H245" s="30">
        <f t="shared" si="122"/>
        <v>155.19999999999999</v>
      </c>
      <c r="I245" s="30">
        <f t="shared" si="122"/>
        <v>142.19999999999999</v>
      </c>
      <c r="J245" s="30">
        <f t="shared" si="122"/>
        <v>0</v>
      </c>
      <c r="K245" s="30">
        <f t="shared" si="122"/>
        <v>13</v>
      </c>
      <c r="L245" s="30">
        <f t="shared" si="122"/>
        <v>166.2</v>
      </c>
      <c r="M245" s="30">
        <f t="shared" si="122"/>
        <v>150.19999999999999</v>
      </c>
      <c r="N245" s="30">
        <f t="shared" si="122"/>
        <v>0</v>
      </c>
      <c r="O245" s="30">
        <f t="shared" si="122"/>
        <v>16</v>
      </c>
    </row>
    <row r="246" spans="1:15" ht="24.75" x14ac:dyDescent="0.25">
      <c r="A246" s="12"/>
      <c r="B246" s="20" t="s">
        <v>124</v>
      </c>
      <c r="C246" s="11" t="s">
        <v>16</v>
      </c>
      <c r="D246" s="29">
        <v>134.30000000000001</v>
      </c>
      <c r="E246" s="29">
        <v>134.30000000000001</v>
      </c>
      <c r="F246" s="29">
        <v>131.19999999999999</v>
      </c>
      <c r="G246" s="29">
        <v>0</v>
      </c>
      <c r="H246" s="29">
        <v>146.4</v>
      </c>
      <c r="I246" s="29">
        <v>146.4</v>
      </c>
      <c r="J246" s="29">
        <v>144.30000000000001</v>
      </c>
      <c r="K246" s="29"/>
      <c r="L246" s="29">
        <v>161.1</v>
      </c>
      <c r="M246" s="29">
        <v>161.1</v>
      </c>
      <c r="N246" s="29">
        <v>158.80000000000001</v>
      </c>
      <c r="O246" s="29">
        <v>0</v>
      </c>
    </row>
    <row r="247" spans="1:15" x14ac:dyDescent="0.25">
      <c r="A247" s="12"/>
      <c r="B247" s="13" t="s">
        <v>14</v>
      </c>
      <c r="C247" s="14"/>
      <c r="D247" s="30">
        <f>SUM(D246)</f>
        <v>134.30000000000001</v>
      </c>
      <c r="E247" s="30">
        <f t="shared" ref="E247:O247" si="123">SUM(E246)</f>
        <v>134.30000000000001</v>
      </c>
      <c r="F247" s="30">
        <f t="shared" si="123"/>
        <v>131.19999999999999</v>
      </c>
      <c r="G247" s="30">
        <f t="shared" si="123"/>
        <v>0</v>
      </c>
      <c r="H247" s="30">
        <f t="shared" si="123"/>
        <v>146.4</v>
      </c>
      <c r="I247" s="30">
        <f t="shared" si="123"/>
        <v>146.4</v>
      </c>
      <c r="J247" s="30">
        <f t="shared" si="123"/>
        <v>144.30000000000001</v>
      </c>
      <c r="K247" s="30">
        <f t="shared" si="123"/>
        <v>0</v>
      </c>
      <c r="L247" s="30">
        <f t="shared" si="123"/>
        <v>161.1</v>
      </c>
      <c r="M247" s="30">
        <f t="shared" si="123"/>
        <v>161.1</v>
      </c>
      <c r="N247" s="30">
        <f t="shared" si="123"/>
        <v>158.80000000000001</v>
      </c>
      <c r="O247" s="30">
        <f t="shared" si="123"/>
        <v>0</v>
      </c>
    </row>
    <row r="248" spans="1:15" x14ac:dyDescent="0.25">
      <c r="A248" s="12"/>
      <c r="B248" s="20" t="s">
        <v>125</v>
      </c>
      <c r="C248" s="11" t="s">
        <v>43</v>
      </c>
      <c r="D248" s="29">
        <v>6.8</v>
      </c>
      <c r="E248" s="29">
        <v>6.8</v>
      </c>
      <c r="F248" s="29">
        <v>6.3</v>
      </c>
      <c r="G248" s="29">
        <v>0</v>
      </c>
      <c r="H248" s="29">
        <v>7.1</v>
      </c>
      <c r="I248" s="29">
        <v>7.1</v>
      </c>
      <c r="J248" s="29">
        <v>6.6</v>
      </c>
      <c r="K248" s="29">
        <v>0</v>
      </c>
      <c r="L248" s="29">
        <v>7.4</v>
      </c>
      <c r="M248" s="29">
        <v>7.4</v>
      </c>
      <c r="N248" s="29">
        <v>6.9</v>
      </c>
      <c r="O248" s="29">
        <v>0</v>
      </c>
    </row>
    <row r="249" spans="1:15" x14ac:dyDescent="0.25">
      <c r="A249" s="12"/>
      <c r="B249" s="13" t="s">
        <v>14</v>
      </c>
      <c r="C249" s="14"/>
      <c r="D249" s="30">
        <f>SUM(D248)</f>
        <v>6.8</v>
      </c>
      <c r="E249" s="30">
        <f t="shared" ref="E249:O249" si="124">SUM(E248)</f>
        <v>6.8</v>
      </c>
      <c r="F249" s="30">
        <f t="shared" si="124"/>
        <v>6.3</v>
      </c>
      <c r="G249" s="30">
        <f t="shared" si="124"/>
        <v>0</v>
      </c>
      <c r="H249" s="30">
        <f t="shared" si="124"/>
        <v>7.1</v>
      </c>
      <c r="I249" s="30">
        <f t="shared" si="124"/>
        <v>7.1</v>
      </c>
      <c r="J249" s="30">
        <f t="shared" si="124"/>
        <v>6.6</v>
      </c>
      <c r="K249" s="30">
        <f t="shared" si="124"/>
        <v>0</v>
      </c>
      <c r="L249" s="30">
        <f t="shared" si="124"/>
        <v>7.4</v>
      </c>
      <c r="M249" s="30">
        <f t="shared" si="124"/>
        <v>7.4</v>
      </c>
      <c r="N249" s="30">
        <f t="shared" si="124"/>
        <v>6.9</v>
      </c>
      <c r="O249" s="30">
        <f t="shared" si="124"/>
        <v>0</v>
      </c>
    </row>
    <row r="250" spans="1:15" ht="24.75" x14ac:dyDescent="0.25">
      <c r="A250" s="12"/>
      <c r="B250" s="20" t="s">
        <v>126</v>
      </c>
      <c r="C250" s="11" t="s">
        <v>43</v>
      </c>
      <c r="D250" s="29">
        <v>0.1</v>
      </c>
      <c r="E250" s="29">
        <v>0.1</v>
      </c>
      <c r="F250" s="29">
        <v>0.1</v>
      </c>
      <c r="G250" s="29">
        <v>0</v>
      </c>
      <c r="H250" s="29">
        <v>0.2</v>
      </c>
      <c r="I250" s="29">
        <v>0.2</v>
      </c>
      <c r="J250" s="29">
        <v>0.2</v>
      </c>
      <c r="K250" s="29">
        <v>0</v>
      </c>
      <c r="L250" s="29">
        <v>0.3</v>
      </c>
      <c r="M250" s="29">
        <v>0.3</v>
      </c>
      <c r="N250" s="29">
        <v>0.3</v>
      </c>
      <c r="O250" s="29">
        <v>0</v>
      </c>
    </row>
    <row r="251" spans="1:15" x14ac:dyDescent="0.25">
      <c r="A251" s="12"/>
      <c r="B251" s="13" t="s">
        <v>14</v>
      </c>
      <c r="C251" s="14"/>
      <c r="D251" s="30">
        <f>SUM(D250)</f>
        <v>0.1</v>
      </c>
      <c r="E251" s="30">
        <f t="shared" ref="E251" si="125">SUM(E250)</f>
        <v>0.1</v>
      </c>
      <c r="F251" s="30">
        <f t="shared" ref="F251" si="126">SUM(F250)</f>
        <v>0.1</v>
      </c>
      <c r="G251" s="30">
        <f t="shared" ref="G251" si="127">SUM(G250)</f>
        <v>0</v>
      </c>
      <c r="H251" s="30">
        <f t="shared" ref="H251" si="128">SUM(H250)</f>
        <v>0.2</v>
      </c>
      <c r="I251" s="30">
        <f t="shared" ref="I251" si="129">SUM(I250)</f>
        <v>0.2</v>
      </c>
      <c r="J251" s="30">
        <f t="shared" ref="J251" si="130">SUM(J250)</f>
        <v>0.2</v>
      </c>
      <c r="K251" s="30">
        <f t="shared" ref="K251" si="131">SUM(K250)</f>
        <v>0</v>
      </c>
      <c r="L251" s="30">
        <f t="shared" ref="L251" si="132">SUM(L250)</f>
        <v>0.3</v>
      </c>
      <c r="M251" s="30">
        <f t="shared" ref="M251" si="133">SUM(M250)</f>
        <v>0.3</v>
      </c>
      <c r="N251" s="30">
        <f t="shared" ref="N251" si="134">SUM(N250)</f>
        <v>0.3</v>
      </c>
      <c r="O251" s="30">
        <f t="shared" ref="O251" si="135">SUM(O250)</f>
        <v>0</v>
      </c>
    </row>
    <row r="252" spans="1:15" ht="24.75" x14ac:dyDescent="0.25">
      <c r="A252" s="12"/>
      <c r="B252" s="20" t="s">
        <v>127</v>
      </c>
      <c r="C252" s="11" t="s">
        <v>43</v>
      </c>
      <c r="D252" s="29">
        <v>0.2</v>
      </c>
      <c r="E252" s="29">
        <v>0.2</v>
      </c>
      <c r="F252" s="29">
        <v>0.2</v>
      </c>
      <c r="G252" s="29">
        <v>0</v>
      </c>
      <c r="H252" s="29">
        <v>0.3</v>
      </c>
      <c r="I252" s="29">
        <v>0.3</v>
      </c>
      <c r="J252" s="29">
        <v>0.3</v>
      </c>
      <c r="K252" s="29">
        <v>0</v>
      </c>
      <c r="L252" s="29">
        <v>0.4</v>
      </c>
      <c r="M252" s="29">
        <v>0.4</v>
      </c>
      <c r="N252" s="29">
        <v>0.4</v>
      </c>
      <c r="O252" s="29">
        <v>0</v>
      </c>
    </row>
    <row r="253" spans="1:15" x14ac:dyDescent="0.25">
      <c r="A253" s="12"/>
      <c r="B253" s="13" t="s">
        <v>14</v>
      </c>
      <c r="C253" s="14"/>
      <c r="D253" s="30">
        <f>SUM(D252)</f>
        <v>0.2</v>
      </c>
      <c r="E253" s="30">
        <f t="shared" ref="E253" si="136">SUM(E252)</f>
        <v>0.2</v>
      </c>
      <c r="F253" s="30">
        <f t="shared" ref="F253" si="137">SUM(F252)</f>
        <v>0.2</v>
      </c>
      <c r="G253" s="30">
        <f t="shared" ref="G253" si="138">SUM(G252)</f>
        <v>0</v>
      </c>
      <c r="H253" s="30">
        <f t="shared" ref="H253" si="139">SUM(H252)</f>
        <v>0.3</v>
      </c>
      <c r="I253" s="30">
        <f t="shared" ref="I253" si="140">SUM(I252)</f>
        <v>0.3</v>
      </c>
      <c r="J253" s="30">
        <f t="shared" ref="J253" si="141">SUM(J252)</f>
        <v>0.3</v>
      </c>
      <c r="K253" s="30">
        <f t="shared" ref="K253" si="142">SUM(K252)</f>
        <v>0</v>
      </c>
      <c r="L253" s="30">
        <f t="shared" ref="L253" si="143">SUM(L252)</f>
        <v>0.4</v>
      </c>
      <c r="M253" s="30">
        <f t="shared" ref="M253" si="144">SUM(M252)</f>
        <v>0.4</v>
      </c>
      <c r="N253" s="30">
        <f t="shared" ref="N253" si="145">SUM(N252)</f>
        <v>0.4</v>
      </c>
      <c r="O253" s="30">
        <f t="shared" ref="O253" si="146">SUM(O252)</f>
        <v>0</v>
      </c>
    </row>
    <row r="254" spans="1:15" x14ac:dyDescent="0.25">
      <c r="A254" s="12"/>
      <c r="B254" s="20" t="s">
        <v>128</v>
      </c>
      <c r="C254" s="11" t="s">
        <v>43</v>
      </c>
      <c r="D254" s="29">
        <v>15.9</v>
      </c>
      <c r="E254" s="29">
        <v>15.9</v>
      </c>
      <c r="F254" s="29">
        <v>13.4</v>
      </c>
      <c r="G254" s="29">
        <v>0</v>
      </c>
      <c r="H254" s="29">
        <v>16.2</v>
      </c>
      <c r="I254" s="29">
        <v>16.2</v>
      </c>
      <c r="J254" s="29">
        <v>13.7</v>
      </c>
      <c r="K254" s="29">
        <v>0</v>
      </c>
      <c r="L254" s="29">
        <v>16.399999999999999</v>
      </c>
      <c r="M254" s="29">
        <v>16.399999999999999</v>
      </c>
      <c r="N254" s="29">
        <v>13.9</v>
      </c>
      <c r="O254" s="29">
        <v>0</v>
      </c>
    </row>
    <row r="255" spans="1:15" x14ac:dyDescent="0.25">
      <c r="A255" s="12"/>
      <c r="B255" s="13" t="s">
        <v>14</v>
      </c>
      <c r="C255" s="14"/>
      <c r="D255" s="30">
        <f>SUM(D254)</f>
        <v>15.9</v>
      </c>
      <c r="E255" s="30">
        <f t="shared" ref="E255" si="147">SUM(E254)</f>
        <v>15.9</v>
      </c>
      <c r="F255" s="30">
        <f t="shared" ref="F255" si="148">SUM(F254)</f>
        <v>13.4</v>
      </c>
      <c r="G255" s="30">
        <f t="shared" ref="G255" si="149">SUM(G254)</f>
        <v>0</v>
      </c>
      <c r="H255" s="30">
        <f t="shared" ref="H255" si="150">SUM(H254)</f>
        <v>16.2</v>
      </c>
      <c r="I255" s="30">
        <f t="shared" ref="I255" si="151">SUM(I254)</f>
        <v>16.2</v>
      </c>
      <c r="J255" s="30">
        <f t="shared" ref="J255" si="152">SUM(J254)</f>
        <v>13.7</v>
      </c>
      <c r="K255" s="30">
        <f t="shared" ref="K255" si="153">SUM(K254)</f>
        <v>0</v>
      </c>
      <c r="L255" s="30">
        <f t="shared" ref="L255" si="154">SUM(L254)</f>
        <v>16.399999999999999</v>
      </c>
      <c r="M255" s="30">
        <f t="shared" ref="M255" si="155">SUM(M254)</f>
        <v>16.399999999999999</v>
      </c>
      <c r="N255" s="30">
        <f t="shared" ref="N255" si="156">SUM(N254)</f>
        <v>13.9</v>
      </c>
      <c r="O255" s="30">
        <f t="shared" ref="O255" si="157">SUM(O254)</f>
        <v>0</v>
      </c>
    </row>
    <row r="256" spans="1:15" x14ac:dyDescent="0.25">
      <c r="A256" s="12"/>
      <c r="B256" s="20" t="s">
        <v>129</v>
      </c>
      <c r="C256" s="11" t="s">
        <v>43</v>
      </c>
      <c r="D256" s="29">
        <v>18</v>
      </c>
      <c r="E256" s="29">
        <v>18</v>
      </c>
      <c r="F256" s="29">
        <v>17</v>
      </c>
      <c r="G256" s="29">
        <v>0</v>
      </c>
      <c r="H256" s="29">
        <v>18.399999999999999</v>
      </c>
      <c r="I256" s="29">
        <v>18.399999999999999</v>
      </c>
      <c r="J256" s="29">
        <v>17.399999999999999</v>
      </c>
      <c r="K256" s="29">
        <v>0</v>
      </c>
      <c r="L256" s="29">
        <v>18.8</v>
      </c>
      <c r="M256" s="29">
        <v>18.8</v>
      </c>
      <c r="N256" s="29">
        <v>17.7</v>
      </c>
      <c r="O256" s="29">
        <v>0</v>
      </c>
    </row>
    <row r="257" spans="1:26" x14ac:dyDescent="0.25">
      <c r="A257" s="12"/>
      <c r="B257" s="13" t="s">
        <v>14</v>
      </c>
      <c r="C257" s="14"/>
      <c r="D257" s="30">
        <f>SUM(D256)</f>
        <v>18</v>
      </c>
      <c r="E257" s="30">
        <f t="shared" ref="E257" si="158">SUM(E256)</f>
        <v>18</v>
      </c>
      <c r="F257" s="30">
        <f t="shared" ref="F257" si="159">SUM(F256)</f>
        <v>17</v>
      </c>
      <c r="G257" s="30">
        <f t="shared" ref="G257" si="160">SUM(G256)</f>
        <v>0</v>
      </c>
      <c r="H257" s="30">
        <f t="shared" ref="H257" si="161">SUM(H256)</f>
        <v>18.399999999999999</v>
      </c>
      <c r="I257" s="30">
        <f t="shared" ref="I257" si="162">SUM(I256)</f>
        <v>18.399999999999999</v>
      </c>
      <c r="J257" s="30">
        <f t="shared" ref="J257" si="163">SUM(J256)</f>
        <v>17.399999999999999</v>
      </c>
      <c r="K257" s="30">
        <f t="shared" ref="K257" si="164">SUM(K256)</f>
        <v>0</v>
      </c>
      <c r="L257" s="30">
        <f t="shared" ref="L257" si="165">SUM(L256)</f>
        <v>18.8</v>
      </c>
      <c r="M257" s="30">
        <f t="shared" ref="M257" si="166">SUM(M256)</f>
        <v>18.8</v>
      </c>
      <c r="N257" s="30">
        <f t="shared" ref="N257" si="167">SUM(N256)</f>
        <v>17.7</v>
      </c>
      <c r="O257" s="30">
        <f t="shared" ref="O257" si="168">SUM(O256)</f>
        <v>0</v>
      </c>
    </row>
    <row r="258" spans="1:26" ht="24.75" x14ac:dyDescent="0.25">
      <c r="A258" s="12"/>
      <c r="B258" s="20" t="s">
        <v>130</v>
      </c>
      <c r="C258" s="11" t="s">
        <v>43</v>
      </c>
      <c r="D258" s="29">
        <v>21.9</v>
      </c>
      <c r="E258" s="29">
        <v>21.9</v>
      </c>
      <c r="F258" s="29">
        <v>21.6</v>
      </c>
      <c r="G258" s="29">
        <v>0</v>
      </c>
      <c r="H258" s="29">
        <v>22.2</v>
      </c>
      <c r="I258" s="29">
        <v>22.2</v>
      </c>
      <c r="J258" s="29">
        <v>21.9</v>
      </c>
      <c r="K258" s="29">
        <v>0</v>
      </c>
      <c r="L258" s="29">
        <v>22.6</v>
      </c>
      <c r="M258" s="29">
        <v>22.6</v>
      </c>
      <c r="N258" s="29">
        <v>22.3</v>
      </c>
      <c r="O258" s="31">
        <f>SUM(O257)</f>
        <v>0</v>
      </c>
      <c r="P258" s="22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x14ac:dyDescent="0.25">
      <c r="A259" s="12"/>
      <c r="B259" s="13" t="s">
        <v>14</v>
      </c>
      <c r="C259" s="14"/>
      <c r="D259" s="30">
        <f>SUM(D258)</f>
        <v>21.9</v>
      </c>
      <c r="E259" s="30">
        <f t="shared" ref="E259" si="169">SUM(E258)</f>
        <v>21.9</v>
      </c>
      <c r="F259" s="30">
        <f t="shared" ref="F259" si="170">SUM(F258)</f>
        <v>21.6</v>
      </c>
      <c r="G259" s="30">
        <f t="shared" ref="G259" si="171">SUM(G258)</f>
        <v>0</v>
      </c>
      <c r="H259" s="30">
        <f t="shared" ref="H259" si="172">SUM(H258)</f>
        <v>22.2</v>
      </c>
      <c r="I259" s="30">
        <f t="shared" ref="I259" si="173">SUM(I258)</f>
        <v>22.2</v>
      </c>
      <c r="J259" s="30">
        <f t="shared" ref="J259" si="174">SUM(J258)</f>
        <v>21.9</v>
      </c>
      <c r="K259" s="30">
        <f t="shared" ref="K259" si="175">SUM(K258)</f>
        <v>0</v>
      </c>
      <c r="L259" s="30">
        <f t="shared" ref="L259" si="176">SUM(L258)</f>
        <v>22.6</v>
      </c>
      <c r="M259" s="30">
        <f t="shared" ref="M259" si="177">SUM(M258)</f>
        <v>22.6</v>
      </c>
      <c r="N259" s="30">
        <f t="shared" ref="N259" si="178">SUM(N258)</f>
        <v>22.3</v>
      </c>
      <c r="O259" s="30">
        <f t="shared" ref="O259" si="179">SUM(O258)</f>
        <v>0</v>
      </c>
    </row>
    <row r="260" spans="1:26" ht="36.75" x14ac:dyDescent="0.25">
      <c r="A260" s="12"/>
      <c r="B260" s="20" t="s">
        <v>131</v>
      </c>
      <c r="C260" s="11" t="s">
        <v>43</v>
      </c>
      <c r="D260" s="29">
        <v>1.1000000000000001</v>
      </c>
      <c r="E260" s="29">
        <v>1.1000000000000001</v>
      </c>
      <c r="F260" s="29">
        <v>0</v>
      </c>
      <c r="G260" s="29">
        <v>0</v>
      </c>
      <c r="H260" s="29">
        <v>1.2</v>
      </c>
      <c r="I260" s="29">
        <v>1.2</v>
      </c>
      <c r="J260" s="29">
        <v>0</v>
      </c>
      <c r="K260" s="29">
        <v>0</v>
      </c>
      <c r="L260" s="29">
        <v>1.3</v>
      </c>
      <c r="M260" s="29">
        <v>1.3</v>
      </c>
      <c r="N260" s="29">
        <v>0</v>
      </c>
      <c r="O260" s="29">
        <v>0</v>
      </c>
    </row>
    <row r="261" spans="1:26" x14ac:dyDescent="0.25">
      <c r="A261" s="12"/>
      <c r="B261" s="13" t="s">
        <v>14</v>
      </c>
      <c r="C261" s="14"/>
      <c r="D261" s="30">
        <f>SUM(D260)</f>
        <v>1.1000000000000001</v>
      </c>
      <c r="E261" s="30">
        <f t="shared" ref="E261" si="180">SUM(E260)</f>
        <v>1.1000000000000001</v>
      </c>
      <c r="F261" s="30">
        <f t="shared" ref="F261" si="181">SUM(F260)</f>
        <v>0</v>
      </c>
      <c r="G261" s="30">
        <f t="shared" ref="G261" si="182">SUM(G260)</f>
        <v>0</v>
      </c>
      <c r="H261" s="30">
        <f t="shared" ref="H261" si="183">SUM(H260)</f>
        <v>1.2</v>
      </c>
      <c r="I261" s="30">
        <f t="shared" ref="I261" si="184">SUM(I260)</f>
        <v>1.2</v>
      </c>
      <c r="J261" s="30">
        <f t="shared" ref="J261" si="185">SUM(J260)</f>
        <v>0</v>
      </c>
      <c r="K261" s="30">
        <f t="shared" ref="K261" si="186">SUM(K260)</f>
        <v>0</v>
      </c>
      <c r="L261" s="30">
        <f t="shared" ref="L261" si="187">SUM(L260)</f>
        <v>1.3</v>
      </c>
      <c r="M261" s="30">
        <f t="shared" ref="M261" si="188">SUM(M260)</f>
        <v>1.3</v>
      </c>
      <c r="N261" s="30">
        <f t="shared" ref="N261" si="189">SUM(N260)</f>
        <v>0</v>
      </c>
      <c r="O261" s="30">
        <f t="shared" ref="O261" si="190">SUM(O260)</f>
        <v>0</v>
      </c>
    </row>
    <row r="262" spans="1:26" ht="24.75" x14ac:dyDescent="0.25">
      <c r="A262" s="12"/>
      <c r="B262" s="20" t="s">
        <v>132</v>
      </c>
      <c r="C262" s="11" t="s">
        <v>43</v>
      </c>
      <c r="D262" s="29">
        <v>8</v>
      </c>
      <c r="E262" s="29">
        <v>8</v>
      </c>
      <c r="F262" s="29">
        <v>7.9</v>
      </c>
      <c r="G262" s="29">
        <v>0</v>
      </c>
      <c r="H262" s="29">
        <v>8.1999999999999993</v>
      </c>
      <c r="I262" s="29">
        <v>8.1999999999999993</v>
      </c>
      <c r="J262" s="29">
        <v>8.1</v>
      </c>
      <c r="K262" s="29">
        <v>0</v>
      </c>
      <c r="L262" s="29">
        <v>8.4</v>
      </c>
      <c r="M262" s="29">
        <v>8.4</v>
      </c>
      <c r="N262" s="29">
        <v>8.3000000000000007</v>
      </c>
      <c r="O262" s="29">
        <v>0</v>
      </c>
    </row>
    <row r="263" spans="1:26" x14ac:dyDescent="0.25">
      <c r="A263" s="12"/>
      <c r="B263" s="13" t="s">
        <v>14</v>
      </c>
      <c r="C263" s="14"/>
      <c r="D263" s="30">
        <f>SUM(D262)</f>
        <v>8</v>
      </c>
      <c r="E263" s="30">
        <f t="shared" ref="E263" si="191">SUM(E262)</f>
        <v>8</v>
      </c>
      <c r="F263" s="30">
        <f t="shared" ref="F263" si="192">SUM(F262)</f>
        <v>7.9</v>
      </c>
      <c r="G263" s="30">
        <f t="shared" ref="G263" si="193">SUM(G262)</f>
        <v>0</v>
      </c>
      <c r="H263" s="30">
        <f t="shared" ref="H263" si="194">SUM(H262)</f>
        <v>8.1999999999999993</v>
      </c>
      <c r="I263" s="30">
        <f t="shared" ref="I263" si="195">SUM(I262)</f>
        <v>8.1999999999999993</v>
      </c>
      <c r="J263" s="30">
        <f t="shared" ref="J263" si="196">SUM(J262)</f>
        <v>8.1</v>
      </c>
      <c r="K263" s="30">
        <f t="shared" ref="K263" si="197">SUM(K262)</f>
        <v>0</v>
      </c>
      <c r="L263" s="30">
        <f t="shared" ref="L263" si="198">SUM(L262)</f>
        <v>8.4</v>
      </c>
      <c r="M263" s="30">
        <f t="shared" ref="M263" si="199">SUM(M262)</f>
        <v>8.4</v>
      </c>
      <c r="N263" s="30">
        <f t="shared" ref="N263" si="200">SUM(N262)</f>
        <v>8.3000000000000007</v>
      </c>
      <c r="O263" s="30">
        <f t="shared" ref="O263" si="201">SUM(O262)</f>
        <v>0</v>
      </c>
    </row>
    <row r="264" spans="1:26" ht="24.75" x14ac:dyDescent="0.25">
      <c r="A264" s="12"/>
      <c r="B264" s="20" t="s">
        <v>133</v>
      </c>
      <c r="C264" s="11" t="s">
        <v>43</v>
      </c>
      <c r="D264" s="29">
        <v>1.8</v>
      </c>
      <c r="E264" s="29">
        <v>1.8</v>
      </c>
      <c r="F264" s="29">
        <v>1.5</v>
      </c>
      <c r="G264" s="29">
        <v>0</v>
      </c>
      <c r="H264" s="29">
        <v>2.1</v>
      </c>
      <c r="I264" s="29">
        <v>2.1</v>
      </c>
      <c r="J264" s="29">
        <v>1.8</v>
      </c>
      <c r="K264" s="29">
        <v>0</v>
      </c>
      <c r="L264" s="29">
        <v>2.2999999999999998</v>
      </c>
      <c r="M264" s="29">
        <v>2.2999999999999998</v>
      </c>
      <c r="N264" s="29">
        <v>2</v>
      </c>
      <c r="O264" s="29">
        <v>0</v>
      </c>
    </row>
    <row r="265" spans="1:26" x14ac:dyDescent="0.25">
      <c r="A265" s="12"/>
      <c r="B265" s="13" t="s">
        <v>14</v>
      </c>
      <c r="C265" s="14"/>
      <c r="D265" s="30">
        <f>SUM(D264)</f>
        <v>1.8</v>
      </c>
      <c r="E265" s="30">
        <f t="shared" ref="E265" si="202">SUM(E264)</f>
        <v>1.8</v>
      </c>
      <c r="F265" s="30">
        <f t="shared" ref="F265" si="203">SUM(F264)</f>
        <v>1.5</v>
      </c>
      <c r="G265" s="30">
        <f t="shared" ref="G265" si="204">SUM(G264)</f>
        <v>0</v>
      </c>
      <c r="H265" s="30">
        <f t="shared" ref="H265" si="205">SUM(H264)</f>
        <v>2.1</v>
      </c>
      <c r="I265" s="30">
        <f t="shared" ref="I265" si="206">SUM(I264)</f>
        <v>2.1</v>
      </c>
      <c r="J265" s="30">
        <f t="shared" ref="J265" si="207">SUM(J264)</f>
        <v>1.8</v>
      </c>
      <c r="K265" s="30">
        <f t="shared" ref="K265" si="208">SUM(K264)</f>
        <v>0</v>
      </c>
      <c r="L265" s="30">
        <f t="shared" ref="L265" si="209">SUM(L264)</f>
        <v>2.2999999999999998</v>
      </c>
      <c r="M265" s="30">
        <f t="shared" ref="M265" si="210">SUM(M264)</f>
        <v>2.2999999999999998</v>
      </c>
      <c r="N265" s="30">
        <f t="shared" ref="N265" si="211">SUM(N264)</f>
        <v>2</v>
      </c>
      <c r="O265" s="30">
        <f t="shared" ref="O265" si="212">SUM(O264)</f>
        <v>0</v>
      </c>
    </row>
    <row r="266" spans="1:26" x14ac:dyDescent="0.25">
      <c r="A266" s="12"/>
      <c r="B266" s="20" t="s">
        <v>134</v>
      </c>
      <c r="C266" s="11" t="s">
        <v>43</v>
      </c>
      <c r="D266" s="29">
        <v>41</v>
      </c>
      <c r="E266" s="29">
        <v>41</v>
      </c>
      <c r="F266" s="29">
        <v>31.2</v>
      </c>
      <c r="G266" s="29">
        <v>0</v>
      </c>
      <c r="H266" s="29">
        <v>42.1</v>
      </c>
      <c r="I266" s="29">
        <v>42.1</v>
      </c>
      <c r="J266" s="29">
        <v>32.299999999999997</v>
      </c>
      <c r="K266" s="29">
        <v>0</v>
      </c>
      <c r="L266" s="29">
        <v>42.8</v>
      </c>
      <c r="M266" s="29">
        <v>42.8</v>
      </c>
      <c r="N266" s="29">
        <v>33</v>
      </c>
      <c r="O266" s="29">
        <v>0</v>
      </c>
    </row>
    <row r="267" spans="1:26" x14ac:dyDescent="0.25">
      <c r="A267" s="12"/>
      <c r="B267" s="13" t="s">
        <v>14</v>
      </c>
      <c r="C267" s="14"/>
      <c r="D267" s="30">
        <f>SUM(D266)</f>
        <v>41</v>
      </c>
      <c r="E267" s="30">
        <f t="shared" ref="E267" si="213">SUM(E266)</f>
        <v>41</v>
      </c>
      <c r="F267" s="30">
        <f t="shared" ref="F267" si="214">SUM(F266)</f>
        <v>31.2</v>
      </c>
      <c r="G267" s="30">
        <f t="shared" ref="G267" si="215">SUM(G266)</f>
        <v>0</v>
      </c>
      <c r="H267" s="30">
        <f t="shared" ref="H267" si="216">SUM(H266)</f>
        <v>42.1</v>
      </c>
      <c r="I267" s="30">
        <f t="shared" ref="I267" si="217">SUM(I266)</f>
        <v>42.1</v>
      </c>
      <c r="J267" s="30">
        <f t="shared" ref="J267" si="218">SUM(J266)</f>
        <v>32.299999999999997</v>
      </c>
      <c r="K267" s="30">
        <f t="shared" ref="K267" si="219">SUM(K266)</f>
        <v>0</v>
      </c>
      <c r="L267" s="30">
        <f t="shared" ref="L267" si="220">SUM(L266)</f>
        <v>42.8</v>
      </c>
      <c r="M267" s="30">
        <f t="shared" ref="M267" si="221">SUM(M266)</f>
        <v>42.8</v>
      </c>
      <c r="N267" s="30">
        <f t="shared" ref="N267" si="222">SUM(N266)</f>
        <v>33</v>
      </c>
      <c r="O267" s="30">
        <f t="shared" ref="O267" si="223">SUM(O266)</f>
        <v>0</v>
      </c>
    </row>
    <row r="268" spans="1:26" ht="24.75" x14ac:dyDescent="0.25">
      <c r="A268" s="12"/>
      <c r="B268" s="20" t="s">
        <v>135</v>
      </c>
      <c r="C268" s="11" t="s">
        <v>43</v>
      </c>
      <c r="D268" s="29">
        <v>15.9</v>
      </c>
      <c r="E268" s="29">
        <v>15.9</v>
      </c>
      <c r="F268" s="29">
        <v>14.2</v>
      </c>
      <c r="G268" s="29">
        <v>0</v>
      </c>
      <c r="H268" s="29">
        <v>16.5</v>
      </c>
      <c r="I268" s="29">
        <v>16.5</v>
      </c>
      <c r="J268" s="29">
        <v>14.8</v>
      </c>
      <c r="K268" s="29">
        <v>0</v>
      </c>
      <c r="L268" s="29">
        <v>17.2</v>
      </c>
      <c r="M268" s="29">
        <v>17.2</v>
      </c>
      <c r="N268" s="29">
        <v>15.5</v>
      </c>
      <c r="O268" s="29">
        <v>0</v>
      </c>
    </row>
    <row r="269" spans="1:26" x14ac:dyDescent="0.25">
      <c r="A269" s="12"/>
      <c r="B269" s="13" t="s">
        <v>14</v>
      </c>
      <c r="C269" s="14"/>
      <c r="D269" s="30">
        <f>SUM(D268)</f>
        <v>15.9</v>
      </c>
      <c r="E269" s="30">
        <f t="shared" ref="E269" si="224">SUM(E268)</f>
        <v>15.9</v>
      </c>
      <c r="F269" s="30">
        <f t="shared" ref="F269" si="225">SUM(F268)</f>
        <v>14.2</v>
      </c>
      <c r="G269" s="30">
        <f t="shared" ref="G269" si="226">SUM(G268)</f>
        <v>0</v>
      </c>
      <c r="H269" s="30">
        <f t="shared" ref="H269" si="227">SUM(H268)</f>
        <v>16.5</v>
      </c>
      <c r="I269" s="30">
        <f t="shared" ref="I269" si="228">SUM(I268)</f>
        <v>16.5</v>
      </c>
      <c r="J269" s="30">
        <f t="shared" ref="J269" si="229">SUM(J268)</f>
        <v>14.8</v>
      </c>
      <c r="K269" s="30">
        <f t="shared" ref="K269" si="230">SUM(K268)</f>
        <v>0</v>
      </c>
      <c r="L269" s="30">
        <f t="shared" ref="L269" si="231">SUM(L268)</f>
        <v>17.2</v>
      </c>
      <c r="M269" s="30">
        <f t="shared" ref="M269" si="232">SUM(M268)</f>
        <v>17.2</v>
      </c>
      <c r="N269" s="30">
        <f t="shared" ref="N269" si="233">SUM(N268)</f>
        <v>15.5</v>
      </c>
      <c r="O269" s="30">
        <f t="shared" ref="O269" si="234">SUM(O268)</f>
        <v>0</v>
      </c>
    </row>
    <row r="270" spans="1:26" x14ac:dyDescent="0.25">
      <c r="A270" s="12"/>
      <c r="B270" s="20" t="s">
        <v>136</v>
      </c>
      <c r="C270" s="11" t="s">
        <v>43</v>
      </c>
      <c r="D270" s="29">
        <v>121.9</v>
      </c>
      <c r="E270" s="29">
        <v>121.9</v>
      </c>
      <c r="F270" s="29">
        <v>115.4</v>
      </c>
      <c r="G270" s="29">
        <v>0</v>
      </c>
      <c r="H270" s="29">
        <v>122.2</v>
      </c>
      <c r="I270" s="29">
        <v>122.2</v>
      </c>
      <c r="J270" s="29">
        <v>115.7</v>
      </c>
      <c r="K270" s="29">
        <v>0</v>
      </c>
      <c r="L270" s="29">
        <v>122.8</v>
      </c>
      <c r="M270" s="29">
        <v>122.8</v>
      </c>
      <c r="N270" s="29">
        <v>116.3</v>
      </c>
      <c r="O270" s="29">
        <v>0</v>
      </c>
    </row>
    <row r="271" spans="1:26" x14ac:dyDescent="0.25">
      <c r="A271" s="12"/>
      <c r="B271" s="13" t="s">
        <v>14</v>
      </c>
      <c r="C271" s="14"/>
      <c r="D271" s="30">
        <f>SUM(D270)</f>
        <v>121.9</v>
      </c>
      <c r="E271" s="30">
        <f t="shared" ref="E271" si="235">SUM(E270)</f>
        <v>121.9</v>
      </c>
      <c r="F271" s="30">
        <f t="shared" ref="F271" si="236">SUM(F270)</f>
        <v>115.4</v>
      </c>
      <c r="G271" s="30">
        <f t="shared" ref="G271" si="237">SUM(G270)</f>
        <v>0</v>
      </c>
      <c r="H271" s="30">
        <f t="shared" ref="H271" si="238">SUM(H270)</f>
        <v>122.2</v>
      </c>
      <c r="I271" s="30">
        <f t="shared" ref="I271" si="239">SUM(I270)</f>
        <v>122.2</v>
      </c>
      <c r="J271" s="30">
        <f t="shared" ref="J271" si="240">SUM(J270)</f>
        <v>115.7</v>
      </c>
      <c r="K271" s="30">
        <f t="shared" ref="K271" si="241">SUM(K270)</f>
        <v>0</v>
      </c>
      <c r="L271" s="30">
        <f t="shared" ref="L271" si="242">SUM(L270)</f>
        <v>122.8</v>
      </c>
      <c r="M271" s="30">
        <f t="shared" ref="M271" si="243">SUM(M270)</f>
        <v>122.8</v>
      </c>
      <c r="N271" s="30">
        <f t="shared" ref="N271" si="244">SUM(N270)</f>
        <v>116.3</v>
      </c>
      <c r="O271" s="30">
        <f t="shared" ref="O271" si="245">SUM(O270)</f>
        <v>0</v>
      </c>
    </row>
    <row r="272" spans="1:26" ht="24.75" x14ac:dyDescent="0.25">
      <c r="A272" s="12"/>
      <c r="B272" s="20" t="s">
        <v>137</v>
      </c>
      <c r="C272" s="11" t="s">
        <v>43</v>
      </c>
      <c r="D272" s="29">
        <v>3.1</v>
      </c>
      <c r="E272" s="29">
        <v>3.1</v>
      </c>
      <c r="F272" s="29">
        <v>2.6</v>
      </c>
      <c r="G272" s="29">
        <v>0</v>
      </c>
      <c r="H272" s="29">
        <v>3.2</v>
      </c>
      <c r="I272" s="29">
        <v>3.2</v>
      </c>
      <c r="J272" s="29">
        <v>2.7</v>
      </c>
      <c r="K272" s="29">
        <v>0</v>
      </c>
      <c r="L272" s="29">
        <v>3.3</v>
      </c>
      <c r="M272" s="29">
        <v>3.3</v>
      </c>
      <c r="N272" s="29">
        <v>2.8</v>
      </c>
      <c r="O272" s="29">
        <v>0</v>
      </c>
    </row>
    <row r="273" spans="1:15" x14ac:dyDescent="0.25">
      <c r="A273" s="12"/>
      <c r="B273" s="13" t="s">
        <v>14</v>
      </c>
      <c r="C273" s="14"/>
      <c r="D273" s="30">
        <f>SUM(D272)</f>
        <v>3.1</v>
      </c>
      <c r="E273" s="30">
        <f t="shared" ref="E273" si="246">SUM(E272)</f>
        <v>3.1</v>
      </c>
      <c r="F273" s="30">
        <f t="shared" ref="F273" si="247">SUM(F272)</f>
        <v>2.6</v>
      </c>
      <c r="G273" s="30">
        <f t="shared" ref="G273" si="248">SUM(G272)</f>
        <v>0</v>
      </c>
      <c r="H273" s="30">
        <f t="shared" ref="H273" si="249">SUM(H272)</f>
        <v>3.2</v>
      </c>
      <c r="I273" s="30">
        <f t="shared" ref="I273" si="250">SUM(I272)</f>
        <v>3.2</v>
      </c>
      <c r="J273" s="30">
        <f t="shared" ref="J273" si="251">SUM(J272)</f>
        <v>2.7</v>
      </c>
      <c r="K273" s="30">
        <f t="shared" ref="K273" si="252">SUM(K272)</f>
        <v>0</v>
      </c>
      <c r="L273" s="30">
        <f t="shared" ref="L273" si="253">SUM(L272)</f>
        <v>3.3</v>
      </c>
      <c r="M273" s="30">
        <f t="shared" ref="M273" si="254">SUM(M272)</f>
        <v>3.3</v>
      </c>
      <c r="N273" s="30">
        <f t="shared" ref="N273" si="255">SUM(N272)</f>
        <v>2.8</v>
      </c>
      <c r="O273" s="30">
        <f t="shared" ref="O273" si="256">SUM(O272)</f>
        <v>0</v>
      </c>
    </row>
    <row r="274" spans="1:15" ht="24.75" x14ac:dyDescent="0.25">
      <c r="A274" s="12"/>
      <c r="B274" s="20" t="s">
        <v>138</v>
      </c>
      <c r="C274" s="11" t="s">
        <v>43</v>
      </c>
      <c r="D274" s="29">
        <v>13.2</v>
      </c>
      <c r="E274" s="29">
        <v>13.2</v>
      </c>
      <c r="F274" s="29">
        <v>12.2</v>
      </c>
      <c r="G274" s="29">
        <v>0</v>
      </c>
      <c r="H274" s="29">
        <v>13.4</v>
      </c>
      <c r="I274" s="29">
        <v>13.4</v>
      </c>
      <c r="J274" s="29">
        <v>12.4</v>
      </c>
      <c r="K274" s="29">
        <v>0</v>
      </c>
      <c r="L274" s="29">
        <v>13.6</v>
      </c>
      <c r="M274" s="29">
        <v>13.6</v>
      </c>
      <c r="N274" s="29">
        <v>12.6</v>
      </c>
      <c r="O274" s="29">
        <v>0</v>
      </c>
    </row>
    <row r="275" spans="1:15" x14ac:dyDescent="0.25">
      <c r="A275" s="12"/>
      <c r="B275" s="13" t="s">
        <v>14</v>
      </c>
      <c r="C275" s="14"/>
      <c r="D275" s="30">
        <f>SUM(D274)</f>
        <v>13.2</v>
      </c>
      <c r="E275" s="30">
        <f t="shared" ref="E275" si="257">SUM(E274)</f>
        <v>13.2</v>
      </c>
      <c r="F275" s="30">
        <f t="shared" ref="F275" si="258">SUM(F274)</f>
        <v>12.2</v>
      </c>
      <c r="G275" s="30">
        <f t="shared" ref="G275" si="259">SUM(G274)</f>
        <v>0</v>
      </c>
      <c r="H275" s="30">
        <f t="shared" ref="H275" si="260">SUM(H274)</f>
        <v>13.4</v>
      </c>
      <c r="I275" s="30">
        <f t="shared" ref="I275" si="261">SUM(I274)</f>
        <v>13.4</v>
      </c>
      <c r="J275" s="30">
        <f t="shared" ref="J275" si="262">SUM(J274)</f>
        <v>12.4</v>
      </c>
      <c r="K275" s="30">
        <f t="shared" ref="K275" si="263">SUM(K274)</f>
        <v>0</v>
      </c>
      <c r="L275" s="30">
        <f t="shared" ref="L275" si="264">SUM(L274)</f>
        <v>13.6</v>
      </c>
      <c r="M275" s="30">
        <f t="shared" ref="M275" si="265">SUM(M274)</f>
        <v>13.6</v>
      </c>
      <c r="N275" s="30">
        <f t="shared" ref="N275" si="266">SUM(N274)</f>
        <v>12.6</v>
      </c>
      <c r="O275" s="30">
        <f t="shared" ref="O275" si="267">SUM(O274)</f>
        <v>0</v>
      </c>
    </row>
    <row r="276" spans="1:15" ht="24.75" x14ac:dyDescent="0.25">
      <c r="A276" s="12"/>
      <c r="B276" s="20" t="s">
        <v>139</v>
      </c>
      <c r="C276" s="11" t="s">
        <v>43</v>
      </c>
      <c r="D276" s="29">
        <v>11.4</v>
      </c>
      <c r="E276" s="29">
        <v>11.4</v>
      </c>
      <c r="F276" s="29">
        <v>11</v>
      </c>
      <c r="G276" s="29">
        <v>0</v>
      </c>
      <c r="H276" s="29">
        <v>12</v>
      </c>
      <c r="I276" s="29">
        <v>12</v>
      </c>
      <c r="J276" s="29">
        <v>11.6</v>
      </c>
      <c r="K276" s="29">
        <v>0</v>
      </c>
      <c r="L276" s="29">
        <v>12.8</v>
      </c>
      <c r="M276" s="29">
        <v>12.8</v>
      </c>
      <c r="N276" s="29">
        <v>12.4</v>
      </c>
      <c r="O276" s="29">
        <v>0</v>
      </c>
    </row>
    <row r="277" spans="1:15" x14ac:dyDescent="0.25">
      <c r="A277" s="12"/>
      <c r="B277" s="13" t="s">
        <v>14</v>
      </c>
      <c r="C277" s="14"/>
      <c r="D277" s="30">
        <f>SUM(D276)</f>
        <v>11.4</v>
      </c>
      <c r="E277" s="30">
        <f t="shared" ref="E277" si="268">SUM(E276)</f>
        <v>11.4</v>
      </c>
      <c r="F277" s="30">
        <f t="shared" ref="F277" si="269">SUM(F276)</f>
        <v>11</v>
      </c>
      <c r="G277" s="30">
        <f t="shared" ref="G277" si="270">SUM(G276)</f>
        <v>0</v>
      </c>
      <c r="H277" s="30">
        <f t="shared" ref="H277" si="271">SUM(H276)</f>
        <v>12</v>
      </c>
      <c r="I277" s="30">
        <f t="shared" ref="I277" si="272">SUM(I276)</f>
        <v>12</v>
      </c>
      <c r="J277" s="30">
        <f t="shared" ref="J277" si="273">SUM(J276)</f>
        <v>11.6</v>
      </c>
      <c r="K277" s="30">
        <f t="shared" ref="K277" si="274">SUM(K276)</f>
        <v>0</v>
      </c>
      <c r="L277" s="30">
        <f t="shared" ref="L277" si="275">SUM(L276)</f>
        <v>12.8</v>
      </c>
      <c r="M277" s="30">
        <f t="shared" ref="M277" si="276">SUM(M276)</f>
        <v>12.8</v>
      </c>
      <c r="N277" s="30">
        <f t="shared" ref="N277" si="277">SUM(N276)</f>
        <v>12.4</v>
      </c>
      <c r="O277" s="30">
        <f t="shared" ref="O277" si="278">SUM(O276)</f>
        <v>0</v>
      </c>
    </row>
    <row r="278" spans="1:15" ht="24.75" x14ac:dyDescent="0.25">
      <c r="A278" s="12"/>
      <c r="B278" s="20" t="s">
        <v>140</v>
      </c>
      <c r="C278" s="11" t="s">
        <v>33</v>
      </c>
      <c r="D278" s="29">
        <v>1</v>
      </c>
      <c r="E278" s="29">
        <v>1</v>
      </c>
      <c r="F278" s="29">
        <v>1</v>
      </c>
      <c r="G278" s="29">
        <v>0</v>
      </c>
      <c r="H278" s="29">
        <v>1.1000000000000001</v>
      </c>
      <c r="I278" s="29">
        <v>1.1000000000000001</v>
      </c>
      <c r="J278" s="29">
        <v>1.1000000000000001</v>
      </c>
      <c r="K278" s="29">
        <v>0</v>
      </c>
      <c r="L278" s="29">
        <v>1.2</v>
      </c>
      <c r="M278" s="29">
        <v>1.2</v>
      </c>
      <c r="N278" s="29">
        <v>1.2</v>
      </c>
      <c r="O278" s="29">
        <v>0</v>
      </c>
    </row>
    <row r="279" spans="1:15" x14ac:dyDescent="0.25">
      <c r="A279" s="12"/>
      <c r="B279" s="13" t="s">
        <v>14</v>
      </c>
      <c r="C279" s="14"/>
      <c r="D279" s="30">
        <f>SUM(D278)</f>
        <v>1</v>
      </c>
      <c r="E279" s="30">
        <f t="shared" ref="E279" si="279">SUM(E278)</f>
        <v>1</v>
      </c>
      <c r="F279" s="30">
        <f t="shared" ref="F279" si="280">SUM(F278)</f>
        <v>1</v>
      </c>
      <c r="G279" s="30">
        <f t="shared" ref="G279" si="281">SUM(G278)</f>
        <v>0</v>
      </c>
      <c r="H279" s="30">
        <f t="shared" ref="H279" si="282">SUM(H278)</f>
        <v>1.1000000000000001</v>
      </c>
      <c r="I279" s="30">
        <f t="shared" ref="I279" si="283">SUM(I278)</f>
        <v>1.1000000000000001</v>
      </c>
      <c r="J279" s="30">
        <f t="shared" ref="J279" si="284">SUM(J278)</f>
        <v>1.1000000000000001</v>
      </c>
      <c r="K279" s="30">
        <f t="shared" ref="K279" si="285">SUM(K278)</f>
        <v>0</v>
      </c>
      <c r="L279" s="30">
        <f t="shared" ref="L279" si="286">SUM(L278)</f>
        <v>1.2</v>
      </c>
      <c r="M279" s="30">
        <f t="shared" ref="M279" si="287">SUM(M278)</f>
        <v>1.2</v>
      </c>
      <c r="N279" s="30">
        <f t="shared" ref="N279" si="288">SUM(N278)</f>
        <v>1.2</v>
      </c>
      <c r="O279" s="30">
        <f t="shared" ref="O279" si="289">SUM(O278)</f>
        <v>0</v>
      </c>
    </row>
    <row r="280" spans="1:15" ht="24.75" x14ac:dyDescent="0.25">
      <c r="A280" s="12"/>
      <c r="B280" s="20" t="s">
        <v>141</v>
      </c>
      <c r="C280" s="11" t="s">
        <v>33</v>
      </c>
      <c r="D280" s="29">
        <v>0.9</v>
      </c>
      <c r="E280" s="29">
        <v>0.9</v>
      </c>
      <c r="F280" s="29">
        <v>0.9</v>
      </c>
      <c r="G280" s="29">
        <v>0</v>
      </c>
      <c r="H280" s="29">
        <v>1</v>
      </c>
      <c r="I280" s="29">
        <v>1</v>
      </c>
      <c r="J280" s="29">
        <v>1</v>
      </c>
      <c r="K280" s="29">
        <v>0</v>
      </c>
      <c r="L280" s="29">
        <v>1.1000000000000001</v>
      </c>
      <c r="M280" s="29">
        <v>1.1000000000000001</v>
      </c>
      <c r="N280" s="29">
        <v>1.1000000000000001</v>
      </c>
      <c r="O280" s="29">
        <v>0</v>
      </c>
    </row>
    <row r="281" spans="1:15" x14ac:dyDescent="0.25">
      <c r="A281" s="12"/>
      <c r="B281" s="13" t="s">
        <v>14</v>
      </c>
      <c r="C281" s="14"/>
      <c r="D281" s="30">
        <f>SUM(D280)</f>
        <v>0.9</v>
      </c>
      <c r="E281" s="30">
        <f t="shared" ref="E281" si="290">SUM(E280)</f>
        <v>0.9</v>
      </c>
      <c r="F281" s="30">
        <f t="shared" ref="F281" si="291">SUM(F280)</f>
        <v>0.9</v>
      </c>
      <c r="G281" s="30">
        <f t="shared" ref="G281" si="292">SUM(G280)</f>
        <v>0</v>
      </c>
      <c r="H281" s="30">
        <f t="shared" ref="H281" si="293">SUM(H280)</f>
        <v>1</v>
      </c>
      <c r="I281" s="30">
        <f t="shared" ref="I281" si="294">SUM(I280)</f>
        <v>1</v>
      </c>
      <c r="J281" s="30">
        <f t="shared" ref="J281" si="295">SUM(J280)</f>
        <v>1</v>
      </c>
      <c r="K281" s="30">
        <f t="shared" ref="K281" si="296">SUM(K280)</f>
        <v>0</v>
      </c>
      <c r="L281" s="30">
        <f t="shared" ref="L281" si="297">SUM(L280)</f>
        <v>1.1000000000000001</v>
      </c>
      <c r="M281" s="30">
        <f t="shared" ref="M281" si="298">SUM(M280)</f>
        <v>1.1000000000000001</v>
      </c>
      <c r="N281" s="30">
        <f t="shared" ref="N281" si="299">SUM(N280)</f>
        <v>1.1000000000000001</v>
      </c>
      <c r="O281" s="30">
        <f t="shared" ref="O281" si="300">SUM(O280)</f>
        <v>0</v>
      </c>
    </row>
    <row r="282" spans="1:15" ht="24.75" x14ac:dyDescent="0.25">
      <c r="A282" s="12"/>
      <c r="B282" s="20" t="s">
        <v>142</v>
      </c>
      <c r="C282" s="11" t="s">
        <v>43</v>
      </c>
      <c r="D282" s="29">
        <v>1.5</v>
      </c>
      <c r="E282" s="29">
        <v>1.5</v>
      </c>
      <c r="F282" s="29">
        <v>1.5</v>
      </c>
      <c r="G282" s="29">
        <v>0</v>
      </c>
      <c r="H282" s="29">
        <v>1.7</v>
      </c>
      <c r="I282" s="29">
        <v>1.7</v>
      </c>
      <c r="J282" s="29">
        <v>1.7</v>
      </c>
      <c r="K282" s="29">
        <v>0</v>
      </c>
      <c r="L282" s="29">
        <v>2</v>
      </c>
      <c r="M282" s="29">
        <v>2</v>
      </c>
      <c r="N282" s="29">
        <v>2</v>
      </c>
      <c r="O282" s="29">
        <v>0</v>
      </c>
    </row>
    <row r="283" spans="1:15" x14ac:dyDescent="0.25">
      <c r="A283" s="12"/>
      <c r="B283" s="13" t="s">
        <v>14</v>
      </c>
      <c r="C283" s="14"/>
      <c r="D283" s="30">
        <f>SUM(D282)</f>
        <v>1.5</v>
      </c>
      <c r="E283" s="30">
        <f t="shared" ref="E283" si="301">SUM(E282)</f>
        <v>1.5</v>
      </c>
      <c r="F283" s="30">
        <f t="shared" ref="F283" si="302">SUM(F282)</f>
        <v>1.5</v>
      </c>
      <c r="G283" s="30">
        <f t="shared" ref="G283" si="303">SUM(G282)</f>
        <v>0</v>
      </c>
      <c r="H283" s="30">
        <f t="shared" ref="H283" si="304">SUM(H282)</f>
        <v>1.7</v>
      </c>
      <c r="I283" s="30">
        <f t="shared" ref="I283" si="305">SUM(I282)</f>
        <v>1.7</v>
      </c>
      <c r="J283" s="30">
        <f t="shared" ref="J283" si="306">SUM(J282)</f>
        <v>1.7</v>
      </c>
      <c r="K283" s="30">
        <f t="shared" ref="K283" si="307">SUM(K282)</f>
        <v>0</v>
      </c>
      <c r="L283" s="30">
        <f t="shared" ref="L283" si="308">SUM(L282)</f>
        <v>2</v>
      </c>
      <c r="M283" s="30">
        <f t="shared" ref="M283" si="309">SUM(M282)</f>
        <v>2</v>
      </c>
      <c r="N283" s="30">
        <f t="shared" ref="N283" si="310">SUM(N282)</f>
        <v>2</v>
      </c>
      <c r="O283" s="30">
        <f t="shared" ref="O283" si="311">SUM(O282)</f>
        <v>0</v>
      </c>
    </row>
    <row r="284" spans="1:15" ht="36.75" x14ac:dyDescent="0.25">
      <c r="A284" s="12"/>
      <c r="B284" s="20" t="s">
        <v>143</v>
      </c>
      <c r="C284" s="11" t="s">
        <v>43</v>
      </c>
      <c r="D284" s="29">
        <v>20.6</v>
      </c>
      <c r="E284" s="29">
        <v>20.6</v>
      </c>
      <c r="F284" s="29">
        <v>20.3</v>
      </c>
      <c r="G284" s="29">
        <v>0</v>
      </c>
      <c r="H284" s="29">
        <v>21.1</v>
      </c>
      <c r="I284" s="29">
        <v>21.1</v>
      </c>
      <c r="J284" s="29">
        <v>20.8</v>
      </c>
      <c r="K284" s="29">
        <v>0</v>
      </c>
      <c r="L284" s="29">
        <v>21.8</v>
      </c>
      <c r="M284" s="29">
        <v>21.8</v>
      </c>
      <c r="N284" s="29">
        <v>21.5</v>
      </c>
      <c r="O284" s="29">
        <v>0</v>
      </c>
    </row>
    <row r="285" spans="1:15" x14ac:dyDescent="0.25">
      <c r="A285" s="12"/>
      <c r="B285" s="13" t="s">
        <v>14</v>
      </c>
      <c r="C285" s="14"/>
      <c r="D285" s="30">
        <f>SUM(D284)</f>
        <v>20.6</v>
      </c>
      <c r="E285" s="30">
        <f t="shared" ref="E285" si="312">SUM(E284)</f>
        <v>20.6</v>
      </c>
      <c r="F285" s="30">
        <f t="shared" ref="F285" si="313">SUM(F284)</f>
        <v>20.3</v>
      </c>
      <c r="G285" s="30">
        <f t="shared" ref="G285" si="314">SUM(G284)</f>
        <v>0</v>
      </c>
      <c r="H285" s="30">
        <f t="shared" ref="H285" si="315">SUM(H284)</f>
        <v>21.1</v>
      </c>
      <c r="I285" s="30">
        <f t="shared" ref="I285" si="316">SUM(I284)</f>
        <v>21.1</v>
      </c>
      <c r="J285" s="30">
        <f t="shared" ref="J285" si="317">SUM(J284)</f>
        <v>20.8</v>
      </c>
      <c r="K285" s="30">
        <f t="shared" ref="K285" si="318">SUM(K284)</f>
        <v>0</v>
      </c>
      <c r="L285" s="30">
        <f t="shared" ref="L285" si="319">SUM(L284)</f>
        <v>21.8</v>
      </c>
      <c r="M285" s="30">
        <f t="shared" ref="M285" si="320">SUM(M284)</f>
        <v>21.8</v>
      </c>
      <c r="N285" s="30">
        <f t="shared" ref="N285" si="321">SUM(N284)</f>
        <v>21.5</v>
      </c>
      <c r="O285" s="30">
        <f t="shared" ref="O285" si="322">SUM(O284)</f>
        <v>0</v>
      </c>
    </row>
    <row r="286" spans="1:15" ht="24.75" x14ac:dyDescent="0.25">
      <c r="A286" s="12"/>
      <c r="B286" s="20" t="s">
        <v>144</v>
      </c>
      <c r="C286" s="11" t="s">
        <v>33</v>
      </c>
      <c r="D286" s="29">
        <v>1.4</v>
      </c>
      <c r="E286" s="29">
        <v>1.4</v>
      </c>
      <c r="F286" s="29">
        <v>1.4</v>
      </c>
      <c r="G286" s="29">
        <v>0</v>
      </c>
      <c r="H286" s="29">
        <v>1.5</v>
      </c>
      <c r="I286" s="29">
        <v>1.5</v>
      </c>
      <c r="J286" s="29">
        <v>1.5</v>
      </c>
      <c r="K286" s="29">
        <v>0</v>
      </c>
      <c r="L286" s="29">
        <v>1.6</v>
      </c>
      <c r="M286" s="29">
        <v>1.6</v>
      </c>
      <c r="N286" s="29">
        <v>1.6</v>
      </c>
      <c r="O286" s="29">
        <v>0</v>
      </c>
    </row>
    <row r="287" spans="1:15" x14ac:dyDescent="0.25">
      <c r="A287" s="12"/>
      <c r="B287" s="13" t="s">
        <v>14</v>
      </c>
      <c r="C287" s="14"/>
      <c r="D287" s="30">
        <f>SUM(D286)</f>
        <v>1.4</v>
      </c>
      <c r="E287" s="30">
        <f t="shared" ref="E287" si="323">SUM(E286)</f>
        <v>1.4</v>
      </c>
      <c r="F287" s="30">
        <f t="shared" ref="F287" si="324">SUM(F286)</f>
        <v>1.4</v>
      </c>
      <c r="G287" s="30">
        <f t="shared" ref="G287" si="325">SUM(G286)</f>
        <v>0</v>
      </c>
      <c r="H287" s="30">
        <f t="shared" ref="H287" si="326">SUM(H286)</f>
        <v>1.5</v>
      </c>
      <c r="I287" s="30">
        <f t="shared" ref="I287" si="327">SUM(I286)</f>
        <v>1.5</v>
      </c>
      <c r="J287" s="30">
        <f t="shared" ref="J287" si="328">SUM(J286)</f>
        <v>1.5</v>
      </c>
      <c r="K287" s="30">
        <f t="shared" ref="K287" si="329">SUM(K286)</f>
        <v>0</v>
      </c>
      <c r="L287" s="30">
        <f t="shared" ref="L287" si="330">SUM(L286)</f>
        <v>1.6</v>
      </c>
      <c r="M287" s="30">
        <f t="shared" ref="M287" si="331">SUM(M286)</f>
        <v>1.6</v>
      </c>
      <c r="N287" s="30">
        <f t="shared" ref="N287" si="332">SUM(N286)</f>
        <v>1.6</v>
      </c>
      <c r="O287" s="30">
        <f t="shared" ref="O287" si="333">SUM(O286)</f>
        <v>0</v>
      </c>
    </row>
    <row r="288" spans="1:15" x14ac:dyDescent="0.25">
      <c r="A288" s="12"/>
      <c r="B288" s="20" t="s">
        <v>145</v>
      </c>
      <c r="C288" s="11" t="s">
        <v>33</v>
      </c>
      <c r="D288" s="29">
        <v>1.7</v>
      </c>
      <c r="E288" s="29">
        <v>1.7</v>
      </c>
      <c r="F288" s="29">
        <v>1.5</v>
      </c>
      <c r="G288" s="29">
        <v>0</v>
      </c>
      <c r="H288" s="29">
        <v>1.8</v>
      </c>
      <c r="I288" s="29">
        <v>1.8</v>
      </c>
      <c r="J288" s="29">
        <v>1.7</v>
      </c>
      <c r="K288" s="29">
        <v>0</v>
      </c>
      <c r="L288" s="29">
        <v>1.9</v>
      </c>
      <c r="M288" s="29">
        <v>1.9</v>
      </c>
      <c r="N288" s="29">
        <v>1.8</v>
      </c>
      <c r="O288" s="29">
        <v>0</v>
      </c>
    </row>
    <row r="289" spans="1:20" x14ac:dyDescent="0.25">
      <c r="A289" s="12"/>
      <c r="B289" s="13" t="s">
        <v>14</v>
      </c>
      <c r="C289" s="14"/>
      <c r="D289" s="30">
        <f>SUM(D288)</f>
        <v>1.7</v>
      </c>
      <c r="E289" s="30">
        <f t="shared" ref="E289" si="334">SUM(E288)</f>
        <v>1.7</v>
      </c>
      <c r="F289" s="30">
        <f t="shared" ref="F289" si="335">SUM(F288)</f>
        <v>1.5</v>
      </c>
      <c r="G289" s="30">
        <f t="shared" ref="G289" si="336">SUM(G288)</f>
        <v>0</v>
      </c>
      <c r="H289" s="30">
        <f t="shared" ref="H289" si="337">SUM(H288)</f>
        <v>1.8</v>
      </c>
      <c r="I289" s="30">
        <f t="shared" ref="I289" si="338">SUM(I288)</f>
        <v>1.8</v>
      </c>
      <c r="J289" s="30">
        <f t="shared" ref="J289" si="339">SUM(J288)</f>
        <v>1.7</v>
      </c>
      <c r="K289" s="30">
        <f t="shared" ref="K289" si="340">SUM(K288)</f>
        <v>0</v>
      </c>
      <c r="L289" s="30">
        <f t="shared" ref="L289" si="341">SUM(L288)</f>
        <v>1.9</v>
      </c>
      <c r="M289" s="30">
        <f t="shared" ref="M289" si="342">SUM(M288)</f>
        <v>1.9</v>
      </c>
      <c r="N289" s="30">
        <f t="shared" ref="N289" si="343">SUM(N288)</f>
        <v>1.8</v>
      </c>
      <c r="O289" s="30">
        <f t="shared" ref="O289" si="344">SUM(O288)</f>
        <v>0</v>
      </c>
    </row>
    <row r="290" spans="1:20" ht="24.75" x14ac:dyDescent="0.25">
      <c r="A290" s="12"/>
      <c r="B290" s="20" t="s">
        <v>146</v>
      </c>
      <c r="C290" s="11" t="s">
        <v>33</v>
      </c>
      <c r="D290" s="29">
        <v>24.4</v>
      </c>
      <c r="E290" s="29">
        <v>24.4</v>
      </c>
      <c r="F290" s="29">
        <v>23</v>
      </c>
      <c r="G290" s="29">
        <v>0</v>
      </c>
      <c r="H290" s="29">
        <v>26.6</v>
      </c>
      <c r="I290" s="29">
        <v>26.6</v>
      </c>
      <c r="J290" s="29">
        <v>25.3</v>
      </c>
      <c r="K290" s="29">
        <v>0</v>
      </c>
      <c r="L290" s="29">
        <v>29.1</v>
      </c>
      <c r="M290" s="29">
        <v>29.1</v>
      </c>
      <c r="N290" s="29">
        <v>27.8</v>
      </c>
      <c r="O290" s="29">
        <v>0</v>
      </c>
    </row>
    <row r="291" spans="1:20" x14ac:dyDescent="0.25">
      <c r="A291" s="12"/>
      <c r="B291" s="13" t="s">
        <v>14</v>
      </c>
      <c r="C291" s="14"/>
      <c r="D291" s="30">
        <f>SUM(D290)</f>
        <v>24.4</v>
      </c>
      <c r="E291" s="30">
        <f t="shared" ref="E291" si="345">SUM(E290)</f>
        <v>24.4</v>
      </c>
      <c r="F291" s="30">
        <f t="shared" ref="F291" si="346">SUM(F290)</f>
        <v>23</v>
      </c>
      <c r="G291" s="30">
        <f t="shared" ref="G291" si="347">SUM(G290)</f>
        <v>0</v>
      </c>
      <c r="H291" s="30">
        <f t="shared" ref="H291" si="348">SUM(H290)</f>
        <v>26.6</v>
      </c>
      <c r="I291" s="30">
        <f t="shared" ref="I291" si="349">SUM(I290)</f>
        <v>26.6</v>
      </c>
      <c r="J291" s="30">
        <f t="shared" ref="J291" si="350">SUM(J290)</f>
        <v>25.3</v>
      </c>
      <c r="K291" s="30">
        <f t="shared" ref="K291" si="351">SUM(K290)</f>
        <v>0</v>
      </c>
      <c r="L291" s="30">
        <f t="shared" ref="L291" si="352">SUM(L290)</f>
        <v>29.1</v>
      </c>
      <c r="M291" s="30">
        <f t="shared" ref="M291" si="353">SUM(M290)</f>
        <v>29.1</v>
      </c>
      <c r="N291" s="30">
        <f t="shared" ref="N291" si="354">SUM(N290)</f>
        <v>27.8</v>
      </c>
      <c r="O291" s="30">
        <f t="shared" ref="O291" si="355">SUM(O290)</f>
        <v>0</v>
      </c>
    </row>
    <row r="292" spans="1:20" ht="24.75" x14ac:dyDescent="0.25">
      <c r="A292" s="12"/>
      <c r="B292" s="20" t="s">
        <v>147</v>
      </c>
      <c r="C292" s="11" t="s">
        <v>33</v>
      </c>
      <c r="D292" s="29">
        <v>0.3</v>
      </c>
      <c r="E292" s="29">
        <v>0.3</v>
      </c>
      <c r="F292" s="29">
        <v>0.3</v>
      </c>
      <c r="G292" s="29">
        <v>0</v>
      </c>
      <c r="H292" s="29">
        <v>0.4</v>
      </c>
      <c r="I292" s="29">
        <v>0.4</v>
      </c>
      <c r="J292" s="29">
        <v>0.4</v>
      </c>
      <c r="K292" s="29">
        <v>0</v>
      </c>
      <c r="L292" s="29">
        <v>0.5</v>
      </c>
      <c r="M292" s="29">
        <v>0.5</v>
      </c>
      <c r="N292" s="29">
        <v>0.5</v>
      </c>
      <c r="O292" s="29">
        <v>0</v>
      </c>
    </row>
    <row r="293" spans="1:20" x14ac:dyDescent="0.25">
      <c r="A293" s="12"/>
      <c r="B293" s="13" t="s">
        <v>14</v>
      </c>
      <c r="C293" s="14"/>
      <c r="D293" s="30">
        <f>SUM(D292)</f>
        <v>0.3</v>
      </c>
      <c r="E293" s="30">
        <f t="shared" ref="E293" si="356">SUM(E292)</f>
        <v>0.3</v>
      </c>
      <c r="F293" s="30">
        <f t="shared" ref="F293" si="357">SUM(F292)</f>
        <v>0.3</v>
      </c>
      <c r="G293" s="30">
        <f t="shared" ref="G293" si="358">SUM(G292)</f>
        <v>0</v>
      </c>
      <c r="H293" s="30">
        <f t="shared" ref="H293" si="359">SUM(H292)</f>
        <v>0.4</v>
      </c>
      <c r="I293" s="30">
        <f t="shared" ref="I293" si="360">SUM(I292)</f>
        <v>0.4</v>
      </c>
      <c r="J293" s="30">
        <f t="shared" ref="J293" si="361">SUM(J292)</f>
        <v>0.4</v>
      </c>
      <c r="K293" s="30">
        <f t="shared" ref="K293" si="362">SUM(K292)</f>
        <v>0</v>
      </c>
      <c r="L293" s="30">
        <f t="shared" ref="L293" si="363">SUM(L292)</f>
        <v>0.5</v>
      </c>
      <c r="M293" s="30">
        <f t="shared" ref="M293" si="364">SUM(M292)</f>
        <v>0.5</v>
      </c>
      <c r="N293" s="30">
        <f t="shared" ref="N293" si="365">SUM(N292)</f>
        <v>0.5</v>
      </c>
      <c r="O293" s="31">
        <f t="shared" ref="O293" si="366">SUM(O292)</f>
        <v>0</v>
      </c>
      <c r="P293" s="22"/>
      <c r="Q293" s="23"/>
    </row>
    <row r="294" spans="1:20" x14ac:dyDescent="0.25">
      <c r="A294" s="50">
        <f>SUM(D228+D230+D232+D234+D236+D238+D240+D242+D244+D246)</f>
        <v>3017.3</v>
      </c>
      <c r="B294" s="37" t="s">
        <v>241</v>
      </c>
      <c r="C294" s="35"/>
      <c r="D294" s="36">
        <f>SUM(D293,D291,D289,D287,D285,D283,D281,D279,D277,D275,D273,D271,D269,D267,D265,D263,D261,D259,D257,D255,D253,D251,D249,D247,D245,D243,D241,D239,D237,D235,D233,D231,D229)</f>
        <v>3349.3999999999996</v>
      </c>
      <c r="E294" s="36">
        <f t="shared" ref="E294:O294" si="367">SUM(E293,E291,E289,E287,E285,E283,E281,E279,E277,E275,E273,E271,E269,E267,E265,E263,E261,E259,E257,E255,E253,E251,E249,E247,E245,E243,E241,E239,E237,E235,E233,E231,E229)</f>
        <v>3159.7999999999997</v>
      </c>
      <c r="F294" s="36">
        <f t="shared" si="367"/>
        <v>2636.9</v>
      </c>
      <c r="G294" s="36">
        <f t="shared" si="367"/>
        <v>189.6</v>
      </c>
      <c r="H294" s="36">
        <f t="shared" si="367"/>
        <v>3540</v>
      </c>
      <c r="I294" s="36">
        <f t="shared" si="367"/>
        <v>3506</v>
      </c>
      <c r="J294" s="36">
        <f t="shared" si="367"/>
        <v>2902.2999999999997</v>
      </c>
      <c r="K294" s="36">
        <f t="shared" si="367"/>
        <v>34</v>
      </c>
      <c r="L294" s="36">
        <f t="shared" si="367"/>
        <v>3757.8999999999996</v>
      </c>
      <c r="M294" s="36">
        <f t="shared" si="367"/>
        <v>3719.8999999999996</v>
      </c>
      <c r="N294" s="36">
        <f t="shared" si="367"/>
        <v>3054.5</v>
      </c>
      <c r="O294" s="36">
        <f t="shared" si="367"/>
        <v>38</v>
      </c>
      <c r="P294" s="22"/>
      <c r="Q294" s="23"/>
      <c r="R294" s="23"/>
      <c r="S294" s="23"/>
      <c r="T294" s="23"/>
    </row>
    <row r="295" spans="1:20" x14ac:dyDescent="0.25">
      <c r="A295" s="12"/>
      <c r="B295" s="55" t="s">
        <v>148</v>
      </c>
      <c r="C295" s="11" t="s">
        <v>22</v>
      </c>
      <c r="D295" s="32">
        <v>85</v>
      </c>
      <c r="E295" s="29">
        <v>0</v>
      </c>
      <c r="F295" s="29">
        <v>0</v>
      </c>
      <c r="G295" s="32">
        <v>85</v>
      </c>
      <c r="H295" s="32">
        <v>1369</v>
      </c>
      <c r="I295" s="30">
        <f t="shared" ref="I295" si="368">SUM(I294)</f>
        <v>3506</v>
      </c>
      <c r="J295" s="30">
        <f t="shared" ref="J295" si="369">SUM(J294)</f>
        <v>2902.2999999999997</v>
      </c>
      <c r="K295" s="30">
        <f t="shared" ref="K295" si="370">SUM(K294)</f>
        <v>34</v>
      </c>
      <c r="L295" s="30">
        <f t="shared" ref="L295" si="371">SUM(L294)</f>
        <v>3757.8999999999996</v>
      </c>
      <c r="M295" s="30">
        <f t="shared" ref="M295" si="372">SUM(M294)</f>
        <v>3719.8999999999996</v>
      </c>
      <c r="N295" s="30">
        <f t="shared" ref="N295" si="373">SUM(N294)</f>
        <v>3054.5</v>
      </c>
      <c r="O295" s="31">
        <f t="shared" ref="O295" si="374">SUM(O294)</f>
        <v>38</v>
      </c>
      <c r="P295" s="22"/>
      <c r="Q295" s="23"/>
      <c r="R295" s="23"/>
      <c r="S295" s="23"/>
      <c r="T295" s="23"/>
    </row>
    <row r="296" spans="1:20" x14ac:dyDescent="0.25">
      <c r="A296" s="12"/>
      <c r="B296" s="57"/>
      <c r="C296" s="11" t="s">
        <v>149</v>
      </c>
      <c r="D296" s="32">
        <v>15</v>
      </c>
      <c r="E296" s="29">
        <v>0</v>
      </c>
      <c r="F296" s="29">
        <v>0</v>
      </c>
      <c r="G296" s="32">
        <v>15</v>
      </c>
      <c r="H296" s="32">
        <v>241</v>
      </c>
      <c r="I296" s="32">
        <v>0</v>
      </c>
      <c r="J296" s="32">
        <v>0</v>
      </c>
      <c r="K296" s="32">
        <v>241</v>
      </c>
      <c r="L296" s="29">
        <v>0</v>
      </c>
      <c r="M296" s="29">
        <v>0</v>
      </c>
      <c r="N296" s="29">
        <v>0</v>
      </c>
      <c r="O296" s="29">
        <v>0</v>
      </c>
    </row>
    <row r="297" spans="1:20" x14ac:dyDescent="0.25">
      <c r="A297" s="12"/>
      <c r="B297" s="13" t="s">
        <v>14</v>
      </c>
      <c r="C297" s="14"/>
      <c r="D297" s="30">
        <f>SUM(D295:D296)</f>
        <v>100</v>
      </c>
      <c r="E297" s="30">
        <f t="shared" ref="E297:O297" si="375">SUM(E295:E296)</f>
        <v>0</v>
      </c>
      <c r="F297" s="30">
        <f t="shared" si="375"/>
        <v>0</v>
      </c>
      <c r="G297" s="30">
        <f t="shared" si="375"/>
        <v>100</v>
      </c>
      <c r="H297" s="30">
        <f t="shared" si="375"/>
        <v>1610</v>
      </c>
      <c r="I297" s="30">
        <f t="shared" si="375"/>
        <v>3506</v>
      </c>
      <c r="J297" s="30">
        <f t="shared" si="375"/>
        <v>2902.2999999999997</v>
      </c>
      <c r="K297" s="30">
        <f t="shared" si="375"/>
        <v>275</v>
      </c>
      <c r="L297" s="30">
        <f t="shared" si="375"/>
        <v>3757.8999999999996</v>
      </c>
      <c r="M297" s="30">
        <f t="shared" si="375"/>
        <v>3719.8999999999996</v>
      </c>
      <c r="N297" s="30">
        <f t="shared" si="375"/>
        <v>3054.5</v>
      </c>
      <c r="O297" s="30">
        <f t="shared" si="375"/>
        <v>38</v>
      </c>
    </row>
    <row r="298" spans="1:20" x14ac:dyDescent="0.25">
      <c r="A298" s="12"/>
      <c r="B298" s="55" t="s">
        <v>150</v>
      </c>
      <c r="C298" s="11" t="s">
        <v>22</v>
      </c>
      <c r="D298" s="32">
        <v>85</v>
      </c>
      <c r="E298" s="32">
        <v>0</v>
      </c>
      <c r="F298" s="32">
        <v>0</v>
      </c>
      <c r="G298" s="32">
        <v>85</v>
      </c>
      <c r="H298" s="32">
        <v>792.2</v>
      </c>
      <c r="I298" s="32">
        <v>0</v>
      </c>
      <c r="J298" s="32">
        <v>0</v>
      </c>
      <c r="K298" s="32">
        <v>792.2</v>
      </c>
      <c r="L298" s="29">
        <v>0</v>
      </c>
      <c r="M298" s="29">
        <v>0</v>
      </c>
      <c r="N298" s="29">
        <v>0</v>
      </c>
      <c r="O298" s="29">
        <v>0</v>
      </c>
    </row>
    <row r="299" spans="1:20" x14ac:dyDescent="0.25">
      <c r="A299" s="12"/>
      <c r="B299" s="57"/>
      <c r="C299" s="11" t="s">
        <v>149</v>
      </c>
      <c r="D299" s="32">
        <v>15</v>
      </c>
      <c r="E299" s="32">
        <v>0</v>
      </c>
      <c r="F299" s="32">
        <v>0</v>
      </c>
      <c r="G299" s="32">
        <v>15</v>
      </c>
      <c r="H299" s="32">
        <v>139.80000000000001</v>
      </c>
      <c r="I299" s="32">
        <v>0</v>
      </c>
      <c r="J299" s="32">
        <v>0</v>
      </c>
      <c r="K299" s="32">
        <v>139.80000000000001</v>
      </c>
      <c r="L299" s="29">
        <v>0</v>
      </c>
      <c r="M299" s="29">
        <v>0</v>
      </c>
      <c r="N299" s="29">
        <v>0</v>
      </c>
      <c r="O299" s="29">
        <v>0</v>
      </c>
    </row>
    <row r="300" spans="1:20" x14ac:dyDescent="0.25">
      <c r="A300" s="12"/>
      <c r="B300" s="13" t="s">
        <v>14</v>
      </c>
      <c r="C300" s="14"/>
      <c r="D300" s="30">
        <f>SUM(D298:D299)</f>
        <v>100</v>
      </c>
      <c r="E300" s="30">
        <f t="shared" ref="E300:O300" si="376">SUM(E298:E299)</f>
        <v>0</v>
      </c>
      <c r="F300" s="30">
        <f t="shared" si="376"/>
        <v>0</v>
      </c>
      <c r="G300" s="30">
        <f t="shared" si="376"/>
        <v>100</v>
      </c>
      <c r="H300" s="30">
        <f t="shared" si="376"/>
        <v>932</v>
      </c>
      <c r="I300" s="30">
        <f t="shared" si="376"/>
        <v>0</v>
      </c>
      <c r="J300" s="30">
        <f t="shared" si="376"/>
        <v>0</v>
      </c>
      <c r="K300" s="30">
        <f t="shared" si="376"/>
        <v>932</v>
      </c>
      <c r="L300" s="30">
        <f t="shared" si="376"/>
        <v>0</v>
      </c>
      <c r="M300" s="30">
        <f t="shared" si="376"/>
        <v>0</v>
      </c>
      <c r="N300" s="30">
        <f t="shared" si="376"/>
        <v>0</v>
      </c>
      <c r="O300" s="30">
        <f t="shared" si="376"/>
        <v>0</v>
      </c>
    </row>
    <row r="301" spans="1:20" x14ac:dyDescent="0.25">
      <c r="A301" s="12"/>
      <c r="B301" s="55" t="s">
        <v>151</v>
      </c>
      <c r="C301" s="11" t="s">
        <v>22</v>
      </c>
      <c r="D301" s="29">
        <v>60</v>
      </c>
      <c r="E301" s="29">
        <v>0</v>
      </c>
      <c r="F301" s="29">
        <v>0</v>
      </c>
      <c r="G301" s="29">
        <v>60</v>
      </c>
      <c r="H301" s="29">
        <v>440</v>
      </c>
      <c r="I301" s="29">
        <v>0</v>
      </c>
      <c r="J301" s="29">
        <v>0</v>
      </c>
      <c r="K301" s="29">
        <v>440</v>
      </c>
      <c r="L301" s="29">
        <v>0</v>
      </c>
      <c r="M301" s="29">
        <v>0</v>
      </c>
      <c r="N301" s="29">
        <v>0</v>
      </c>
      <c r="O301" s="29">
        <v>0</v>
      </c>
    </row>
    <row r="302" spans="1:20" x14ac:dyDescent="0.25">
      <c r="A302" s="12"/>
      <c r="B302" s="57"/>
      <c r="C302" s="11" t="s">
        <v>149</v>
      </c>
      <c r="D302" s="29">
        <v>146</v>
      </c>
      <c r="E302" s="29">
        <v>0</v>
      </c>
      <c r="F302" s="29">
        <v>0</v>
      </c>
      <c r="G302" s="29">
        <v>146</v>
      </c>
      <c r="H302" s="29">
        <v>62</v>
      </c>
      <c r="I302" s="29">
        <v>0</v>
      </c>
      <c r="J302" s="29">
        <v>0</v>
      </c>
      <c r="K302" s="29">
        <v>62</v>
      </c>
      <c r="L302" s="29">
        <v>0</v>
      </c>
      <c r="M302" s="29">
        <v>0</v>
      </c>
      <c r="N302" s="29">
        <v>0</v>
      </c>
      <c r="O302" s="29">
        <v>0</v>
      </c>
    </row>
    <row r="303" spans="1:20" x14ac:dyDescent="0.25">
      <c r="A303" s="12"/>
      <c r="B303" s="13" t="s">
        <v>14</v>
      </c>
      <c r="C303" s="14"/>
      <c r="D303" s="30">
        <f>SUM(D301:D302)</f>
        <v>206</v>
      </c>
      <c r="E303" s="30">
        <f t="shared" ref="E303:O303" si="377">SUM(E301:E302)</f>
        <v>0</v>
      </c>
      <c r="F303" s="30">
        <f t="shared" si="377"/>
        <v>0</v>
      </c>
      <c r="G303" s="30">
        <f t="shared" si="377"/>
        <v>206</v>
      </c>
      <c r="H303" s="30">
        <f t="shared" si="377"/>
        <v>502</v>
      </c>
      <c r="I303" s="30">
        <f t="shared" si="377"/>
        <v>0</v>
      </c>
      <c r="J303" s="30">
        <f t="shared" si="377"/>
        <v>0</v>
      </c>
      <c r="K303" s="30">
        <f t="shared" si="377"/>
        <v>502</v>
      </c>
      <c r="L303" s="30">
        <f t="shared" si="377"/>
        <v>0</v>
      </c>
      <c r="M303" s="30">
        <f t="shared" si="377"/>
        <v>0</v>
      </c>
      <c r="N303" s="30">
        <f t="shared" si="377"/>
        <v>0</v>
      </c>
      <c r="O303" s="30">
        <f t="shared" si="377"/>
        <v>0</v>
      </c>
    </row>
    <row r="304" spans="1:20" x14ac:dyDescent="0.25">
      <c r="A304" s="12"/>
      <c r="B304" s="55" t="s">
        <v>152</v>
      </c>
      <c r="C304" s="11" t="s">
        <v>22</v>
      </c>
      <c r="D304" s="29">
        <v>0</v>
      </c>
      <c r="E304" s="29">
        <v>0</v>
      </c>
      <c r="F304" s="29">
        <v>0</v>
      </c>
      <c r="G304" s="29">
        <v>0</v>
      </c>
      <c r="H304" s="29">
        <v>0</v>
      </c>
      <c r="I304" s="29">
        <v>0</v>
      </c>
      <c r="J304" s="29">
        <v>0</v>
      </c>
      <c r="K304" s="29">
        <v>0</v>
      </c>
      <c r="L304" s="29">
        <v>0</v>
      </c>
      <c r="M304" s="29">
        <v>0</v>
      </c>
      <c r="N304" s="29">
        <v>0</v>
      </c>
      <c r="O304" s="29">
        <v>0</v>
      </c>
    </row>
    <row r="305" spans="1:15" x14ac:dyDescent="0.25">
      <c r="A305" s="12"/>
      <c r="B305" s="57"/>
      <c r="C305" s="11" t="s">
        <v>149</v>
      </c>
      <c r="D305" s="29">
        <v>0</v>
      </c>
      <c r="E305" s="29">
        <v>0</v>
      </c>
      <c r="F305" s="29">
        <v>0</v>
      </c>
      <c r="G305" s="29">
        <v>0</v>
      </c>
      <c r="H305" s="29">
        <v>0</v>
      </c>
      <c r="I305" s="29">
        <v>0</v>
      </c>
      <c r="J305" s="29">
        <v>0</v>
      </c>
      <c r="K305" s="29">
        <v>0</v>
      </c>
      <c r="L305" s="29">
        <v>0</v>
      </c>
      <c r="M305" s="29">
        <v>0</v>
      </c>
      <c r="N305" s="29">
        <v>0</v>
      </c>
      <c r="O305" s="29">
        <v>0</v>
      </c>
    </row>
    <row r="306" spans="1:15" x14ac:dyDescent="0.25">
      <c r="A306" s="12"/>
      <c r="B306" s="13" t="s">
        <v>14</v>
      </c>
      <c r="C306" s="14"/>
      <c r="D306" s="30">
        <f>SUM(D304:D305)</f>
        <v>0</v>
      </c>
      <c r="E306" s="30">
        <f t="shared" ref="E306:O306" si="378">SUM(E304:E305)</f>
        <v>0</v>
      </c>
      <c r="F306" s="30">
        <f t="shared" si="378"/>
        <v>0</v>
      </c>
      <c r="G306" s="30">
        <f t="shared" si="378"/>
        <v>0</v>
      </c>
      <c r="H306" s="30">
        <f t="shared" si="378"/>
        <v>0</v>
      </c>
      <c r="I306" s="30">
        <f t="shared" si="378"/>
        <v>0</v>
      </c>
      <c r="J306" s="30">
        <f t="shared" si="378"/>
        <v>0</v>
      </c>
      <c r="K306" s="30">
        <f t="shared" si="378"/>
        <v>0</v>
      </c>
      <c r="L306" s="30">
        <f t="shared" si="378"/>
        <v>0</v>
      </c>
      <c r="M306" s="30">
        <f t="shared" si="378"/>
        <v>0</v>
      </c>
      <c r="N306" s="30">
        <f t="shared" si="378"/>
        <v>0</v>
      </c>
      <c r="O306" s="30">
        <f t="shared" si="378"/>
        <v>0</v>
      </c>
    </row>
    <row r="307" spans="1:15" x14ac:dyDescent="0.25">
      <c r="A307" s="12"/>
      <c r="B307" s="55" t="s">
        <v>153</v>
      </c>
      <c r="C307" s="11" t="s">
        <v>22</v>
      </c>
      <c r="D307" s="29">
        <v>0</v>
      </c>
      <c r="E307" s="29">
        <v>0</v>
      </c>
      <c r="F307" s="29">
        <v>0</v>
      </c>
      <c r="G307" s="29">
        <v>0</v>
      </c>
      <c r="H307" s="29">
        <v>2703</v>
      </c>
      <c r="I307" s="29">
        <v>2703</v>
      </c>
      <c r="J307" s="29">
        <v>0</v>
      </c>
      <c r="K307" s="29">
        <v>0</v>
      </c>
      <c r="L307" s="29">
        <v>59</v>
      </c>
      <c r="M307" s="29">
        <v>59</v>
      </c>
      <c r="N307" s="29">
        <v>0</v>
      </c>
      <c r="O307" s="29">
        <v>0</v>
      </c>
    </row>
    <row r="308" spans="1:15" x14ac:dyDescent="0.25">
      <c r="A308" s="12"/>
      <c r="B308" s="57"/>
      <c r="C308" s="11" t="s">
        <v>149</v>
      </c>
      <c r="D308" s="29">
        <v>148</v>
      </c>
      <c r="E308" s="29">
        <v>148</v>
      </c>
      <c r="F308" s="29">
        <v>0</v>
      </c>
      <c r="G308" s="29">
        <v>0</v>
      </c>
      <c r="H308" s="29">
        <v>477</v>
      </c>
      <c r="I308" s="29">
        <v>477</v>
      </c>
      <c r="J308" s="29">
        <v>0</v>
      </c>
      <c r="K308" s="29">
        <v>0</v>
      </c>
      <c r="L308" s="29">
        <v>10</v>
      </c>
      <c r="M308" s="29">
        <v>10</v>
      </c>
      <c r="N308" s="29">
        <v>0</v>
      </c>
      <c r="O308" s="29">
        <v>0</v>
      </c>
    </row>
    <row r="309" spans="1:15" x14ac:dyDescent="0.25">
      <c r="A309" s="12"/>
      <c r="B309" s="13" t="s">
        <v>14</v>
      </c>
      <c r="C309" s="14"/>
      <c r="D309" s="30">
        <f>SUM(D307:D308)</f>
        <v>148</v>
      </c>
      <c r="E309" s="30">
        <f t="shared" ref="E309" si="379">SUM(E307:E308)</f>
        <v>148</v>
      </c>
      <c r="F309" s="30">
        <f t="shared" ref="F309" si="380">SUM(F307:F308)</f>
        <v>0</v>
      </c>
      <c r="G309" s="30">
        <f t="shared" ref="G309" si="381">SUM(G307:G308)</f>
        <v>0</v>
      </c>
      <c r="H309" s="30">
        <f t="shared" ref="H309" si="382">SUM(H307:H308)</f>
        <v>3180</v>
      </c>
      <c r="I309" s="30">
        <f t="shared" ref="I309" si="383">SUM(I307:I308)</f>
        <v>3180</v>
      </c>
      <c r="J309" s="30">
        <f t="shared" ref="J309" si="384">SUM(J307:J308)</f>
        <v>0</v>
      </c>
      <c r="K309" s="30">
        <f t="shared" ref="K309" si="385">SUM(K307:K308)</f>
        <v>0</v>
      </c>
      <c r="L309" s="30">
        <f t="shared" ref="L309" si="386">SUM(L307:L308)</f>
        <v>69</v>
      </c>
      <c r="M309" s="30">
        <f t="shared" ref="M309" si="387">SUM(M307:M308)</f>
        <v>69</v>
      </c>
      <c r="N309" s="30">
        <f t="shared" ref="N309" si="388">SUM(N307:N308)</f>
        <v>0</v>
      </c>
      <c r="O309" s="30">
        <f t="shared" ref="O309" si="389">SUM(O307:O308)</f>
        <v>0</v>
      </c>
    </row>
    <row r="310" spans="1:15" x14ac:dyDescent="0.25">
      <c r="A310" s="12"/>
      <c r="B310" s="55" t="s">
        <v>154</v>
      </c>
      <c r="C310" s="11" t="s">
        <v>22</v>
      </c>
      <c r="D310" s="32">
        <v>170</v>
      </c>
      <c r="E310" s="32">
        <v>170</v>
      </c>
      <c r="F310" s="32">
        <v>0</v>
      </c>
      <c r="G310" s="32">
        <v>0</v>
      </c>
      <c r="H310" s="32">
        <v>961</v>
      </c>
      <c r="I310" s="32">
        <v>961</v>
      </c>
      <c r="J310" s="32">
        <v>0</v>
      </c>
      <c r="K310" s="32">
        <v>0</v>
      </c>
      <c r="L310" s="32">
        <v>562</v>
      </c>
      <c r="M310" s="32">
        <v>562</v>
      </c>
      <c r="N310" s="29">
        <v>0</v>
      </c>
      <c r="O310" s="29">
        <v>0</v>
      </c>
    </row>
    <row r="311" spans="1:15" ht="28.15" customHeight="1" x14ac:dyDescent="0.25">
      <c r="A311" s="12"/>
      <c r="B311" s="57"/>
      <c r="C311" s="11" t="s">
        <v>149</v>
      </c>
      <c r="D311" s="32">
        <v>30</v>
      </c>
      <c r="E311" s="32">
        <v>30</v>
      </c>
      <c r="F311" s="32">
        <v>0</v>
      </c>
      <c r="G311" s="32">
        <v>0</v>
      </c>
      <c r="H311" s="32">
        <v>170</v>
      </c>
      <c r="I311" s="32">
        <v>170</v>
      </c>
      <c r="J311" s="32">
        <v>0</v>
      </c>
      <c r="K311" s="32">
        <v>0</v>
      </c>
      <c r="L311" s="32">
        <v>99</v>
      </c>
      <c r="M311" s="32">
        <v>99</v>
      </c>
      <c r="N311" s="29">
        <v>0</v>
      </c>
      <c r="O311" s="29">
        <v>0</v>
      </c>
    </row>
    <row r="312" spans="1:15" x14ac:dyDescent="0.25">
      <c r="A312" s="12"/>
      <c r="B312" s="13" t="s">
        <v>14</v>
      </c>
      <c r="C312" s="14"/>
      <c r="D312" s="30">
        <f>SUM(D310:D311)</f>
        <v>200</v>
      </c>
      <c r="E312" s="30">
        <f t="shared" ref="E312" si="390">SUM(E310:E311)</f>
        <v>200</v>
      </c>
      <c r="F312" s="30">
        <f t="shared" ref="F312" si="391">SUM(F310:F311)</f>
        <v>0</v>
      </c>
      <c r="G312" s="30">
        <f t="shared" ref="G312" si="392">SUM(G310:G311)</f>
        <v>0</v>
      </c>
      <c r="H312" s="30">
        <f t="shared" ref="H312" si="393">SUM(H310:H311)</f>
        <v>1131</v>
      </c>
      <c r="I312" s="30">
        <f t="shared" ref="I312" si="394">SUM(I310:I311)</f>
        <v>1131</v>
      </c>
      <c r="J312" s="30">
        <f t="shared" ref="J312" si="395">SUM(J310:J311)</f>
        <v>0</v>
      </c>
      <c r="K312" s="30">
        <f t="shared" ref="K312" si="396">SUM(K310:K311)</f>
        <v>0</v>
      </c>
      <c r="L312" s="30">
        <f t="shared" ref="L312" si="397">SUM(L310:L311)</f>
        <v>661</v>
      </c>
      <c r="M312" s="30">
        <f t="shared" ref="M312" si="398">SUM(M310:M311)</f>
        <v>661</v>
      </c>
      <c r="N312" s="30">
        <f t="shared" ref="N312" si="399">SUM(N310:N311)</f>
        <v>0</v>
      </c>
      <c r="O312" s="30">
        <f t="shared" ref="O312" si="400">SUM(O310:O311)</f>
        <v>0</v>
      </c>
    </row>
    <row r="313" spans="1:15" ht="16.899999999999999" customHeight="1" x14ac:dyDescent="0.25">
      <c r="A313" s="12"/>
      <c r="B313" s="55" t="s">
        <v>155</v>
      </c>
      <c r="C313" s="11" t="s">
        <v>156</v>
      </c>
      <c r="D313" s="29">
        <v>0</v>
      </c>
      <c r="E313" s="29">
        <v>0</v>
      </c>
      <c r="F313" s="29">
        <v>0</v>
      </c>
      <c r="G313" s="29">
        <v>0</v>
      </c>
      <c r="H313" s="29">
        <v>0</v>
      </c>
      <c r="I313" s="29">
        <v>0</v>
      </c>
      <c r="J313" s="29">
        <v>0</v>
      </c>
      <c r="K313" s="29">
        <v>0</v>
      </c>
      <c r="L313" s="29">
        <v>0</v>
      </c>
      <c r="M313" s="29">
        <v>0</v>
      </c>
      <c r="N313" s="29">
        <v>0</v>
      </c>
      <c r="O313" s="29">
        <v>0</v>
      </c>
    </row>
    <row r="314" spans="1:15" ht="24.6" customHeight="1" x14ac:dyDescent="0.25">
      <c r="A314" s="12"/>
      <c r="B314" s="57"/>
      <c r="C314" s="11" t="s">
        <v>149</v>
      </c>
      <c r="D314" s="29">
        <v>0</v>
      </c>
      <c r="E314" s="29">
        <v>0</v>
      </c>
      <c r="F314" s="29">
        <v>0</v>
      </c>
      <c r="G314" s="29">
        <v>0</v>
      </c>
      <c r="H314" s="29">
        <v>0</v>
      </c>
      <c r="I314" s="29">
        <v>0</v>
      </c>
      <c r="J314" s="29">
        <v>0</v>
      </c>
      <c r="K314" s="29">
        <v>0</v>
      </c>
      <c r="L314" s="29">
        <v>0</v>
      </c>
      <c r="M314" s="29">
        <v>0</v>
      </c>
      <c r="N314" s="29">
        <v>0</v>
      </c>
      <c r="O314" s="29">
        <v>0</v>
      </c>
    </row>
    <row r="315" spans="1:15" ht="18" customHeight="1" x14ac:dyDescent="0.25">
      <c r="A315" s="12"/>
      <c r="B315" s="13" t="s">
        <v>14</v>
      </c>
      <c r="C315" s="14"/>
      <c r="D315" s="30">
        <f>SUM(D313:D314)</f>
        <v>0</v>
      </c>
      <c r="E315" s="30">
        <f t="shared" ref="E315" si="401">SUM(E313:E314)</f>
        <v>0</v>
      </c>
      <c r="F315" s="30">
        <f t="shared" ref="F315" si="402">SUM(F313:F314)</f>
        <v>0</v>
      </c>
      <c r="G315" s="30">
        <f t="shared" ref="G315" si="403">SUM(G313:G314)</f>
        <v>0</v>
      </c>
      <c r="H315" s="30">
        <f t="shared" ref="H315" si="404">SUM(H313:H314)</f>
        <v>0</v>
      </c>
      <c r="I315" s="30">
        <f t="shared" ref="I315" si="405">SUM(I313:I314)</f>
        <v>0</v>
      </c>
      <c r="J315" s="30">
        <f t="shared" ref="J315" si="406">SUM(J313:J314)</f>
        <v>0</v>
      </c>
      <c r="K315" s="30">
        <f t="shared" ref="K315" si="407">SUM(K313:K314)</f>
        <v>0</v>
      </c>
      <c r="L315" s="30">
        <f t="shared" ref="L315" si="408">SUM(L313:L314)</f>
        <v>0</v>
      </c>
      <c r="M315" s="30">
        <f t="shared" ref="M315" si="409">SUM(M313:M314)</f>
        <v>0</v>
      </c>
      <c r="N315" s="30">
        <f t="shared" ref="N315" si="410">SUM(N313:N314)</f>
        <v>0</v>
      </c>
      <c r="O315" s="30">
        <f t="shared" ref="O315" si="411">SUM(O313:O314)</f>
        <v>0</v>
      </c>
    </row>
    <row r="316" spans="1:15" x14ac:dyDescent="0.25">
      <c r="A316" s="12"/>
      <c r="B316" s="20" t="s">
        <v>157</v>
      </c>
      <c r="C316" s="11" t="s">
        <v>22</v>
      </c>
      <c r="D316" s="29">
        <v>283.7</v>
      </c>
      <c r="E316" s="29">
        <v>283.7</v>
      </c>
      <c r="F316" s="29">
        <v>0</v>
      </c>
      <c r="G316" s="29">
        <v>0</v>
      </c>
      <c r="H316" s="29">
        <v>0</v>
      </c>
      <c r="I316" s="29">
        <v>0</v>
      </c>
      <c r="J316" s="29">
        <v>0</v>
      </c>
      <c r="K316" s="29">
        <v>0</v>
      </c>
      <c r="L316" s="29">
        <v>0</v>
      </c>
      <c r="M316" s="29">
        <v>0</v>
      </c>
      <c r="N316" s="29">
        <v>0</v>
      </c>
      <c r="O316" s="29">
        <v>0</v>
      </c>
    </row>
    <row r="317" spans="1:15" x14ac:dyDescent="0.25">
      <c r="A317" s="12"/>
      <c r="B317" s="13" t="s">
        <v>14</v>
      </c>
      <c r="C317" s="14"/>
      <c r="D317" s="30">
        <f>SUM(D315:D316)</f>
        <v>283.7</v>
      </c>
      <c r="E317" s="30">
        <f t="shared" ref="E317" si="412">SUM(E315:E316)</f>
        <v>283.7</v>
      </c>
      <c r="F317" s="30">
        <f t="shared" ref="F317" si="413">SUM(F315:F316)</f>
        <v>0</v>
      </c>
      <c r="G317" s="30">
        <f t="shared" ref="G317" si="414">SUM(G315:G316)</f>
        <v>0</v>
      </c>
      <c r="H317" s="30">
        <f t="shared" ref="H317" si="415">SUM(H315:H316)</f>
        <v>0</v>
      </c>
      <c r="I317" s="30">
        <f t="shared" ref="I317" si="416">SUM(I315:I316)</f>
        <v>0</v>
      </c>
      <c r="J317" s="30">
        <f t="shared" ref="J317" si="417">SUM(J315:J316)</f>
        <v>0</v>
      </c>
      <c r="K317" s="30">
        <f t="shared" ref="K317" si="418">SUM(K315:K316)</f>
        <v>0</v>
      </c>
      <c r="L317" s="30">
        <f t="shared" ref="L317" si="419">SUM(L315:L316)</f>
        <v>0</v>
      </c>
      <c r="M317" s="30">
        <f t="shared" ref="M317" si="420">SUM(M315:M316)</f>
        <v>0</v>
      </c>
      <c r="N317" s="30">
        <f t="shared" ref="N317" si="421">SUM(N315:N316)</f>
        <v>0</v>
      </c>
      <c r="O317" s="30">
        <f t="shared" ref="O317" si="422">SUM(O315:O316)</f>
        <v>0</v>
      </c>
    </row>
    <row r="318" spans="1:15" ht="36.75" x14ac:dyDescent="0.25">
      <c r="A318" s="12"/>
      <c r="B318" s="20" t="s">
        <v>158</v>
      </c>
      <c r="C318" s="11" t="s">
        <v>22</v>
      </c>
      <c r="D318" s="29">
        <v>0</v>
      </c>
      <c r="E318" s="29">
        <v>0</v>
      </c>
      <c r="F318" s="29">
        <v>0</v>
      </c>
      <c r="G318" s="29">
        <v>0</v>
      </c>
      <c r="H318" s="29">
        <v>0</v>
      </c>
      <c r="I318" s="29">
        <v>0</v>
      </c>
      <c r="J318" s="29">
        <v>0</v>
      </c>
      <c r="K318" s="29">
        <v>0</v>
      </c>
      <c r="L318" s="29">
        <v>0</v>
      </c>
      <c r="M318" s="29">
        <v>0</v>
      </c>
      <c r="N318" s="29">
        <v>0</v>
      </c>
      <c r="O318" s="29">
        <v>0</v>
      </c>
    </row>
    <row r="319" spans="1:15" x14ac:dyDescent="0.25">
      <c r="A319" s="12"/>
      <c r="B319" s="13" t="s">
        <v>14</v>
      </c>
      <c r="C319" s="14"/>
      <c r="D319" s="30">
        <f>SUM(D318)</f>
        <v>0</v>
      </c>
      <c r="E319" s="30">
        <f t="shared" ref="E319:O319" si="423">SUM(E318)</f>
        <v>0</v>
      </c>
      <c r="F319" s="30">
        <f t="shared" si="423"/>
        <v>0</v>
      </c>
      <c r="G319" s="30">
        <f t="shared" si="423"/>
        <v>0</v>
      </c>
      <c r="H319" s="30">
        <f t="shared" si="423"/>
        <v>0</v>
      </c>
      <c r="I319" s="30">
        <f t="shared" si="423"/>
        <v>0</v>
      </c>
      <c r="J319" s="30">
        <f t="shared" si="423"/>
        <v>0</v>
      </c>
      <c r="K319" s="30">
        <f t="shared" si="423"/>
        <v>0</v>
      </c>
      <c r="L319" s="30">
        <f t="shared" si="423"/>
        <v>0</v>
      </c>
      <c r="M319" s="30">
        <f t="shared" si="423"/>
        <v>0</v>
      </c>
      <c r="N319" s="30">
        <f t="shared" si="423"/>
        <v>0</v>
      </c>
      <c r="O319" s="30">
        <f t="shared" si="423"/>
        <v>0</v>
      </c>
    </row>
    <row r="320" spans="1:15" x14ac:dyDescent="0.25">
      <c r="A320" s="12"/>
      <c r="B320" s="55" t="s">
        <v>159</v>
      </c>
      <c r="C320" s="11" t="s">
        <v>22</v>
      </c>
      <c r="D320" s="29">
        <v>23</v>
      </c>
      <c r="E320" s="29">
        <v>0</v>
      </c>
      <c r="F320" s="29">
        <v>0</v>
      </c>
      <c r="G320" s="29">
        <v>23</v>
      </c>
      <c r="H320" s="29">
        <v>0</v>
      </c>
      <c r="I320" s="29">
        <v>0</v>
      </c>
      <c r="J320" s="29">
        <v>0</v>
      </c>
      <c r="K320" s="29">
        <v>0</v>
      </c>
      <c r="L320" s="29">
        <v>0</v>
      </c>
      <c r="M320" s="29">
        <v>0</v>
      </c>
      <c r="N320" s="29">
        <v>0</v>
      </c>
      <c r="O320" s="29">
        <v>0</v>
      </c>
    </row>
    <row r="321" spans="1:16" x14ac:dyDescent="0.25">
      <c r="A321" s="12"/>
      <c r="B321" s="57"/>
      <c r="C321" s="11" t="s">
        <v>149</v>
      </c>
      <c r="D321" s="29">
        <v>0</v>
      </c>
      <c r="E321" s="29">
        <v>0</v>
      </c>
      <c r="F321" s="29">
        <v>0</v>
      </c>
      <c r="G321" s="29">
        <v>0</v>
      </c>
      <c r="H321" s="29">
        <v>0</v>
      </c>
      <c r="I321" s="29">
        <v>0</v>
      </c>
      <c r="J321" s="29">
        <v>0</v>
      </c>
      <c r="K321" s="29">
        <v>0</v>
      </c>
      <c r="L321" s="29">
        <v>0</v>
      </c>
      <c r="M321" s="29">
        <v>0</v>
      </c>
      <c r="N321" s="29">
        <v>0</v>
      </c>
      <c r="O321" s="29">
        <v>0</v>
      </c>
    </row>
    <row r="322" spans="1:16" x14ac:dyDescent="0.25">
      <c r="A322" s="12"/>
      <c r="B322" s="13" t="s">
        <v>14</v>
      </c>
      <c r="C322" s="14"/>
      <c r="D322" s="30">
        <f>SUM(D320:D321)</f>
        <v>23</v>
      </c>
      <c r="E322" s="30">
        <f t="shared" ref="E322" si="424">SUM(E320:E321)</f>
        <v>0</v>
      </c>
      <c r="F322" s="30">
        <f t="shared" ref="F322:F323" si="425">SUM(F320:F321)</f>
        <v>0</v>
      </c>
      <c r="G322" s="30">
        <f t="shared" ref="G322:G323" si="426">SUM(G320:G321)</f>
        <v>23</v>
      </c>
      <c r="H322" s="30">
        <f t="shared" ref="H322:H323" si="427">SUM(H320:H321)</f>
        <v>0</v>
      </c>
      <c r="I322" s="30">
        <f t="shared" ref="I322:I323" si="428">SUM(I320:I321)</f>
        <v>0</v>
      </c>
      <c r="J322" s="30">
        <f t="shared" ref="J322:J323" si="429">SUM(J320:J321)</f>
        <v>0</v>
      </c>
      <c r="K322" s="30">
        <f t="shared" ref="K322:K323" si="430">SUM(K320:K321)</f>
        <v>0</v>
      </c>
      <c r="L322" s="30">
        <f t="shared" ref="L322:L323" si="431">SUM(L320:L321)</f>
        <v>0</v>
      </c>
      <c r="M322" s="30">
        <f t="shared" ref="M322:M323" si="432">SUM(M320:M321)</f>
        <v>0</v>
      </c>
      <c r="N322" s="30">
        <f t="shared" ref="N322:N323" si="433">SUM(N320:N321)</f>
        <v>0</v>
      </c>
      <c r="O322" s="30">
        <f t="shared" ref="O322:O323" si="434">SUM(O320:O321)</f>
        <v>0</v>
      </c>
    </row>
    <row r="323" spans="1:16" ht="24.75" x14ac:dyDescent="0.25">
      <c r="A323" s="12"/>
      <c r="B323" s="20" t="s">
        <v>160</v>
      </c>
      <c r="C323" s="11" t="s">
        <v>22</v>
      </c>
      <c r="D323" s="29">
        <v>35.700000000000003</v>
      </c>
      <c r="E323" s="30">
        <f>SUM(E321:E322)</f>
        <v>0</v>
      </c>
      <c r="F323" s="30">
        <f t="shared" si="425"/>
        <v>0</v>
      </c>
      <c r="G323" s="30">
        <f t="shared" si="426"/>
        <v>23</v>
      </c>
      <c r="H323" s="30">
        <f t="shared" si="427"/>
        <v>0</v>
      </c>
      <c r="I323" s="30">
        <f t="shared" si="428"/>
        <v>0</v>
      </c>
      <c r="J323" s="30">
        <f t="shared" si="429"/>
        <v>0</v>
      </c>
      <c r="K323" s="30">
        <f t="shared" si="430"/>
        <v>0</v>
      </c>
      <c r="L323" s="30">
        <f t="shared" si="431"/>
        <v>0</v>
      </c>
      <c r="M323" s="30">
        <f t="shared" si="432"/>
        <v>0</v>
      </c>
      <c r="N323" s="30">
        <f t="shared" si="433"/>
        <v>0</v>
      </c>
      <c r="O323" s="31">
        <f t="shared" si="434"/>
        <v>0</v>
      </c>
      <c r="P323" s="22"/>
    </row>
    <row r="324" spans="1:16" x14ac:dyDescent="0.25">
      <c r="A324" s="12"/>
      <c r="B324" s="13" t="s">
        <v>14</v>
      </c>
      <c r="C324" s="14"/>
      <c r="D324" s="30">
        <f>SUM(D323)</f>
        <v>35.700000000000003</v>
      </c>
      <c r="E324" s="30">
        <f t="shared" ref="E324:O324" si="435">SUM(E323)</f>
        <v>0</v>
      </c>
      <c r="F324" s="30">
        <f t="shared" si="435"/>
        <v>0</v>
      </c>
      <c r="G324" s="30">
        <f t="shared" si="435"/>
        <v>23</v>
      </c>
      <c r="H324" s="30">
        <f t="shared" si="435"/>
        <v>0</v>
      </c>
      <c r="I324" s="30">
        <f t="shared" si="435"/>
        <v>0</v>
      </c>
      <c r="J324" s="30">
        <f t="shared" si="435"/>
        <v>0</v>
      </c>
      <c r="K324" s="30">
        <f t="shared" si="435"/>
        <v>0</v>
      </c>
      <c r="L324" s="30">
        <f t="shared" si="435"/>
        <v>0</v>
      </c>
      <c r="M324" s="30">
        <f t="shared" si="435"/>
        <v>0</v>
      </c>
      <c r="N324" s="30">
        <f t="shared" si="435"/>
        <v>0</v>
      </c>
      <c r="O324" s="30">
        <f t="shared" si="435"/>
        <v>0</v>
      </c>
    </row>
    <row r="325" spans="1:16" x14ac:dyDescent="0.25">
      <c r="A325" s="12"/>
      <c r="B325" s="55" t="s">
        <v>161</v>
      </c>
      <c r="C325" s="11" t="s">
        <v>22</v>
      </c>
      <c r="D325" s="29">
        <v>53.3</v>
      </c>
      <c r="E325" s="29">
        <v>53.3</v>
      </c>
      <c r="F325" s="29">
        <v>0</v>
      </c>
      <c r="G325" s="29">
        <v>0</v>
      </c>
      <c r="H325" s="29">
        <v>26.5</v>
      </c>
      <c r="I325" s="29">
        <v>26.5</v>
      </c>
      <c r="J325" s="29">
        <v>0</v>
      </c>
      <c r="K325" s="29">
        <v>0</v>
      </c>
      <c r="L325" s="29">
        <v>0</v>
      </c>
      <c r="M325" s="29">
        <v>0</v>
      </c>
      <c r="N325" s="29">
        <v>0</v>
      </c>
      <c r="O325" s="29">
        <v>0</v>
      </c>
    </row>
    <row r="326" spans="1:16" x14ac:dyDescent="0.25">
      <c r="A326" s="12"/>
      <c r="B326" s="57"/>
      <c r="C326" s="11" t="s">
        <v>149</v>
      </c>
      <c r="D326" s="32">
        <v>7</v>
      </c>
      <c r="E326" s="32">
        <v>7</v>
      </c>
      <c r="F326" s="29">
        <v>0</v>
      </c>
      <c r="G326" s="29">
        <v>0</v>
      </c>
      <c r="H326" s="32">
        <v>1.2</v>
      </c>
      <c r="I326" s="32">
        <v>1.2</v>
      </c>
      <c r="J326" s="29">
        <v>0</v>
      </c>
      <c r="K326" s="29">
        <v>0</v>
      </c>
      <c r="L326" s="29">
        <v>0</v>
      </c>
      <c r="M326" s="29">
        <v>0</v>
      </c>
      <c r="N326" s="29">
        <v>0</v>
      </c>
      <c r="O326" s="29">
        <v>0</v>
      </c>
    </row>
    <row r="327" spans="1:16" x14ac:dyDescent="0.25">
      <c r="A327" s="12"/>
      <c r="B327" s="13" t="s">
        <v>14</v>
      </c>
      <c r="C327" s="14"/>
      <c r="D327" s="30">
        <f>SUM(D325:D326)</f>
        <v>60.3</v>
      </c>
      <c r="E327" s="30">
        <f t="shared" ref="E327:O327" si="436">SUM(E325:E326)</f>
        <v>60.3</v>
      </c>
      <c r="F327" s="30">
        <f t="shared" si="436"/>
        <v>0</v>
      </c>
      <c r="G327" s="30">
        <f t="shared" si="436"/>
        <v>0</v>
      </c>
      <c r="H327" s="30">
        <f t="shared" si="436"/>
        <v>27.7</v>
      </c>
      <c r="I327" s="30">
        <f t="shared" si="436"/>
        <v>27.7</v>
      </c>
      <c r="J327" s="30">
        <f t="shared" si="436"/>
        <v>0</v>
      </c>
      <c r="K327" s="30">
        <f t="shared" si="436"/>
        <v>0</v>
      </c>
      <c r="L327" s="30">
        <f t="shared" si="436"/>
        <v>0</v>
      </c>
      <c r="M327" s="30">
        <f t="shared" si="436"/>
        <v>0</v>
      </c>
      <c r="N327" s="30">
        <f t="shared" si="436"/>
        <v>0</v>
      </c>
      <c r="O327" s="30">
        <f t="shared" si="436"/>
        <v>0</v>
      </c>
    </row>
    <row r="328" spans="1:16" x14ac:dyDescent="0.25">
      <c r="A328" s="12"/>
      <c r="B328" s="55" t="s">
        <v>162</v>
      </c>
      <c r="C328" s="11" t="s">
        <v>22</v>
      </c>
      <c r="D328" s="32">
        <v>297.89999999999998</v>
      </c>
      <c r="E328" s="32">
        <v>297.89999999999998</v>
      </c>
      <c r="F328" s="29">
        <v>0</v>
      </c>
      <c r="G328" s="29">
        <v>0</v>
      </c>
      <c r="H328" s="32">
        <v>112.3</v>
      </c>
      <c r="I328" s="32">
        <v>112.3</v>
      </c>
      <c r="J328" s="29">
        <v>0</v>
      </c>
      <c r="K328" s="29">
        <v>0</v>
      </c>
      <c r="L328" s="32">
        <v>61.8</v>
      </c>
      <c r="M328" s="32">
        <v>61.8</v>
      </c>
      <c r="N328" s="29">
        <v>0</v>
      </c>
      <c r="O328" s="29">
        <v>0</v>
      </c>
    </row>
    <row r="329" spans="1:16" x14ac:dyDescent="0.25">
      <c r="A329" s="12"/>
      <c r="B329" s="56"/>
      <c r="C329" s="11" t="s">
        <v>33</v>
      </c>
      <c r="D329" s="32">
        <v>52.6</v>
      </c>
      <c r="E329" s="32">
        <v>52.6</v>
      </c>
      <c r="F329" s="29">
        <v>0</v>
      </c>
      <c r="G329" s="29">
        <v>0</v>
      </c>
      <c r="H329" s="32">
        <v>19.8</v>
      </c>
      <c r="I329" s="32">
        <v>19.8</v>
      </c>
      <c r="J329" s="29">
        <v>0</v>
      </c>
      <c r="K329" s="29">
        <v>0</v>
      </c>
      <c r="L329" s="32">
        <v>10.9</v>
      </c>
      <c r="M329" s="32">
        <v>10.9</v>
      </c>
      <c r="N329" s="29">
        <v>0</v>
      </c>
      <c r="O329" s="29">
        <v>0</v>
      </c>
    </row>
    <row r="330" spans="1:16" x14ac:dyDescent="0.25">
      <c r="A330" s="12"/>
      <c r="B330" s="57"/>
      <c r="C330" s="11" t="s">
        <v>149</v>
      </c>
      <c r="D330" s="32">
        <v>28.4</v>
      </c>
      <c r="E330" s="32">
        <v>28.4</v>
      </c>
      <c r="F330" s="29">
        <v>0</v>
      </c>
      <c r="G330" s="29">
        <v>0</v>
      </c>
      <c r="H330" s="32">
        <v>10.7</v>
      </c>
      <c r="I330" s="32">
        <v>10.7</v>
      </c>
      <c r="J330" s="29">
        <v>0</v>
      </c>
      <c r="K330" s="29">
        <v>0</v>
      </c>
      <c r="L330" s="32">
        <v>5.9</v>
      </c>
      <c r="M330" s="32">
        <v>5.9</v>
      </c>
      <c r="N330" s="29">
        <v>0</v>
      </c>
      <c r="O330" s="29">
        <v>0</v>
      </c>
    </row>
    <row r="331" spans="1:16" x14ac:dyDescent="0.25">
      <c r="A331" s="12"/>
      <c r="B331" s="13" t="s">
        <v>14</v>
      </c>
      <c r="C331" s="14"/>
      <c r="D331" s="30">
        <f>SUM(D328:D330)</f>
        <v>378.9</v>
      </c>
      <c r="E331" s="30">
        <f t="shared" ref="E331:O331" si="437">SUM(E328:E330)</f>
        <v>378.9</v>
      </c>
      <c r="F331" s="30">
        <f t="shared" si="437"/>
        <v>0</v>
      </c>
      <c r="G331" s="30">
        <f t="shared" si="437"/>
        <v>0</v>
      </c>
      <c r="H331" s="30">
        <f t="shared" si="437"/>
        <v>142.79999999999998</v>
      </c>
      <c r="I331" s="30">
        <f t="shared" si="437"/>
        <v>142.79999999999998</v>
      </c>
      <c r="J331" s="30">
        <f t="shared" si="437"/>
        <v>0</v>
      </c>
      <c r="K331" s="30">
        <f t="shared" si="437"/>
        <v>0</v>
      </c>
      <c r="L331" s="30">
        <f t="shared" si="437"/>
        <v>78.600000000000009</v>
      </c>
      <c r="M331" s="30">
        <f t="shared" si="437"/>
        <v>78.600000000000009</v>
      </c>
      <c r="N331" s="30">
        <f t="shared" si="437"/>
        <v>0</v>
      </c>
      <c r="O331" s="30">
        <f t="shared" si="437"/>
        <v>0</v>
      </c>
    </row>
    <row r="332" spans="1:16" x14ac:dyDescent="0.25">
      <c r="A332" s="12"/>
      <c r="B332" s="55" t="s">
        <v>163</v>
      </c>
      <c r="C332" s="11" t="s">
        <v>22</v>
      </c>
      <c r="D332" s="29">
        <v>11.6</v>
      </c>
      <c r="E332" s="29">
        <v>11.6</v>
      </c>
      <c r="F332" s="29">
        <v>0</v>
      </c>
      <c r="G332" s="29">
        <v>0</v>
      </c>
      <c r="H332" s="29">
        <v>40</v>
      </c>
      <c r="I332" s="29">
        <v>40</v>
      </c>
      <c r="J332" s="29">
        <v>0</v>
      </c>
      <c r="K332" s="29">
        <v>0</v>
      </c>
      <c r="L332" s="29">
        <v>0</v>
      </c>
      <c r="M332" s="29">
        <v>0</v>
      </c>
      <c r="N332" s="29">
        <v>0</v>
      </c>
      <c r="O332" s="29">
        <v>0</v>
      </c>
    </row>
    <row r="333" spans="1:16" ht="27" customHeight="1" x14ac:dyDescent="0.25">
      <c r="A333" s="12"/>
      <c r="B333" s="57"/>
      <c r="C333" s="11" t="s">
        <v>149</v>
      </c>
      <c r="D333" s="29">
        <v>2.4</v>
      </c>
      <c r="E333" s="29">
        <v>2.4</v>
      </c>
      <c r="F333" s="29">
        <v>0</v>
      </c>
      <c r="G333" s="29">
        <v>0</v>
      </c>
      <c r="H333" s="29">
        <v>7.1</v>
      </c>
      <c r="I333" s="29">
        <v>7.1</v>
      </c>
      <c r="J333" s="29">
        <v>0</v>
      </c>
      <c r="K333" s="29">
        <v>0</v>
      </c>
      <c r="L333" s="29">
        <v>0</v>
      </c>
      <c r="M333" s="29">
        <v>0</v>
      </c>
      <c r="N333" s="29">
        <v>0</v>
      </c>
      <c r="O333" s="29">
        <v>0</v>
      </c>
    </row>
    <row r="334" spans="1:16" x14ac:dyDescent="0.25">
      <c r="A334" s="12"/>
      <c r="B334" s="13" t="s">
        <v>14</v>
      </c>
      <c r="C334" s="14"/>
      <c r="D334" s="30">
        <f>SUM(D332:D333)</f>
        <v>14</v>
      </c>
      <c r="E334" s="30">
        <f t="shared" ref="E334:O334" si="438">SUM(E332:E333)</f>
        <v>14</v>
      </c>
      <c r="F334" s="30">
        <f t="shared" si="438"/>
        <v>0</v>
      </c>
      <c r="G334" s="30">
        <f t="shared" si="438"/>
        <v>0</v>
      </c>
      <c r="H334" s="30">
        <f t="shared" si="438"/>
        <v>47.1</v>
      </c>
      <c r="I334" s="30">
        <f t="shared" si="438"/>
        <v>47.1</v>
      </c>
      <c r="J334" s="30">
        <f t="shared" si="438"/>
        <v>0</v>
      </c>
      <c r="K334" s="30">
        <f t="shared" si="438"/>
        <v>0</v>
      </c>
      <c r="L334" s="30">
        <f t="shared" si="438"/>
        <v>0</v>
      </c>
      <c r="M334" s="30">
        <f t="shared" si="438"/>
        <v>0</v>
      </c>
      <c r="N334" s="30">
        <f t="shared" si="438"/>
        <v>0</v>
      </c>
      <c r="O334" s="30">
        <f t="shared" si="438"/>
        <v>0</v>
      </c>
    </row>
    <row r="335" spans="1:16" x14ac:dyDescent="0.25">
      <c r="A335" s="12"/>
      <c r="B335" s="55" t="s">
        <v>164</v>
      </c>
      <c r="C335" s="11" t="s">
        <v>22</v>
      </c>
      <c r="D335" s="29">
        <v>50.7</v>
      </c>
      <c r="E335" s="29">
        <v>50.7</v>
      </c>
      <c r="F335" s="29">
        <v>0</v>
      </c>
      <c r="G335" s="29">
        <v>0</v>
      </c>
      <c r="H335" s="29">
        <v>0</v>
      </c>
      <c r="I335" s="29">
        <v>0</v>
      </c>
      <c r="J335" s="29">
        <v>0</v>
      </c>
      <c r="K335" s="29">
        <v>0</v>
      </c>
      <c r="L335" s="29">
        <v>0</v>
      </c>
      <c r="M335" s="29">
        <v>0</v>
      </c>
      <c r="N335" s="29">
        <v>0</v>
      </c>
      <c r="O335" s="29">
        <v>0</v>
      </c>
    </row>
    <row r="336" spans="1:16" x14ac:dyDescent="0.25">
      <c r="A336" s="12"/>
      <c r="B336" s="57"/>
      <c r="C336" s="11" t="s">
        <v>149</v>
      </c>
      <c r="D336" s="29">
        <v>0</v>
      </c>
      <c r="E336" s="29">
        <v>0</v>
      </c>
      <c r="F336" s="29">
        <v>0</v>
      </c>
      <c r="G336" s="29">
        <v>0</v>
      </c>
      <c r="H336" s="29">
        <v>0</v>
      </c>
      <c r="I336" s="29">
        <v>0</v>
      </c>
      <c r="J336" s="29">
        <v>0</v>
      </c>
      <c r="K336" s="29">
        <v>0</v>
      </c>
      <c r="L336" s="29">
        <v>0</v>
      </c>
      <c r="M336" s="29">
        <v>0</v>
      </c>
      <c r="N336" s="29">
        <v>0</v>
      </c>
      <c r="O336" s="29">
        <v>0</v>
      </c>
    </row>
    <row r="337" spans="1:15" x14ac:dyDescent="0.25">
      <c r="A337" s="12"/>
      <c r="B337" s="13" t="s">
        <v>14</v>
      </c>
      <c r="C337" s="14"/>
      <c r="D337" s="30">
        <f>SUM(D335:D336)</f>
        <v>50.7</v>
      </c>
      <c r="E337" s="30">
        <f t="shared" ref="E337:O337" si="439">SUM(E335:E336)</f>
        <v>50.7</v>
      </c>
      <c r="F337" s="30">
        <f t="shared" si="439"/>
        <v>0</v>
      </c>
      <c r="G337" s="30">
        <f t="shared" si="439"/>
        <v>0</v>
      </c>
      <c r="H337" s="30">
        <f t="shared" si="439"/>
        <v>0</v>
      </c>
      <c r="I337" s="30">
        <f t="shared" si="439"/>
        <v>0</v>
      </c>
      <c r="J337" s="30">
        <f t="shared" si="439"/>
        <v>0</v>
      </c>
      <c r="K337" s="30">
        <f t="shared" si="439"/>
        <v>0</v>
      </c>
      <c r="L337" s="30">
        <f t="shared" si="439"/>
        <v>0</v>
      </c>
      <c r="M337" s="30">
        <f t="shared" si="439"/>
        <v>0</v>
      </c>
      <c r="N337" s="30">
        <f t="shared" si="439"/>
        <v>0</v>
      </c>
      <c r="O337" s="30">
        <f t="shared" si="439"/>
        <v>0</v>
      </c>
    </row>
    <row r="338" spans="1:15" ht="24.75" x14ac:dyDescent="0.25">
      <c r="A338" s="12"/>
      <c r="B338" s="20" t="s">
        <v>165</v>
      </c>
      <c r="C338" s="11" t="s">
        <v>149</v>
      </c>
      <c r="D338" s="32">
        <v>550</v>
      </c>
      <c r="E338" s="32">
        <v>550</v>
      </c>
      <c r="F338" s="29">
        <v>0</v>
      </c>
      <c r="G338" s="29">
        <v>0</v>
      </c>
      <c r="H338" s="29">
        <v>0</v>
      </c>
      <c r="I338" s="29">
        <v>0</v>
      </c>
      <c r="J338" s="29">
        <v>0</v>
      </c>
      <c r="K338" s="29">
        <v>0</v>
      </c>
      <c r="L338" s="29">
        <v>0</v>
      </c>
      <c r="M338" s="29">
        <v>0</v>
      </c>
      <c r="N338" s="29">
        <v>0</v>
      </c>
      <c r="O338" s="29">
        <v>0</v>
      </c>
    </row>
    <row r="339" spans="1:15" x14ac:dyDescent="0.25">
      <c r="A339" s="12"/>
      <c r="B339" s="13" t="s">
        <v>14</v>
      </c>
      <c r="C339" s="14"/>
      <c r="D339" s="30">
        <f>SUM(D338)</f>
        <v>550</v>
      </c>
      <c r="E339" s="30">
        <f t="shared" ref="E339:O339" si="440">SUM(E338)</f>
        <v>550</v>
      </c>
      <c r="F339" s="30">
        <f t="shared" si="440"/>
        <v>0</v>
      </c>
      <c r="G339" s="30">
        <f t="shared" si="440"/>
        <v>0</v>
      </c>
      <c r="H339" s="30">
        <f t="shared" si="440"/>
        <v>0</v>
      </c>
      <c r="I339" s="30">
        <f t="shared" si="440"/>
        <v>0</v>
      </c>
      <c r="J339" s="30">
        <f t="shared" si="440"/>
        <v>0</v>
      </c>
      <c r="K339" s="30">
        <f t="shared" si="440"/>
        <v>0</v>
      </c>
      <c r="L339" s="30">
        <f t="shared" si="440"/>
        <v>0</v>
      </c>
      <c r="M339" s="30">
        <f t="shared" si="440"/>
        <v>0</v>
      </c>
      <c r="N339" s="30">
        <f t="shared" si="440"/>
        <v>0</v>
      </c>
      <c r="O339" s="30">
        <f t="shared" si="440"/>
        <v>0</v>
      </c>
    </row>
    <row r="340" spans="1:15" x14ac:dyDescent="0.25">
      <c r="A340" s="12"/>
      <c r="B340" s="55" t="s">
        <v>166</v>
      </c>
      <c r="C340" s="11" t="s">
        <v>33</v>
      </c>
      <c r="D340" s="29">
        <v>350</v>
      </c>
      <c r="E340" s="29">
        <v>0</v>
      </c>
      <c r="F340" s="29">
        <v>0</v>
      </c>
      <c r="G340" s="29">
        <v>350</v>
      </c>
      <c r="H340" s="29">
        <v>650</v>
      </c>
      <c r="I340" s="29">
        <v>0</v>
      </c>
      <c r="J340" s="29">
        <v>0</v>
      </c>
      <c r="K340" s="29">
        <v>650</v>
      </c>
      <c r="L340" s="29">
        <v>0</v>
      </c>
      <c r="M340" s="29">
        <v>0</v>
      </c>
      <c r="N340" s="29">
        <v>0</v>
      </c>
      <c r="O340" s="29">
        <v>0</v>
      </c>
    </row>
    <row r="341" spans="1:15" x14ac:dyDescent="0.25">
      <c r="A341" s="12"/>
      <c r="B341" s="57"/>
      <c r="C341" s="11" t="s">
        <v>149</v>
      </c>
      <c r="D341" s="29">
        <v>20</v>
      </c>
      <c r="E341" s="29">
        <v>0</v>
      </c>
      <c r="F341" s="29">
        <v>0</v>
      </c>
      <c r="G341" s="29">
        <v>20</v>
      </c>
      <c r="H341" s="29">
        <v>280</v>
      </c>
      <c r="I341" s="29">
        <v>0</v>
      </c>
      <c r="J341" s="29">
        <v>0</v>
      </c>
      <c r="K341" s="29">
        <v>280</v>
      </c>
      <c r="L341" s="29">
        <v>0</v>
      </c>
      <c r="M341" s="29">
        <v>0</v>
      </c>
      <c r="N341" s="29">
        <v>0</v>
      </c>
      <c r="O341" s="29">
        <v>0</v>
      </c>
    </row>
    <row r="342" spans="1:15" x14ac:dyDescent="0.25">
      <c r="A342" s="12"/>
      <c r="B342" s="13" t="s">
        <v>14</v>
      </c>
      <c r="C342" s="14"/>
      <c r="D342" s="30">
        <f>SUM(D340:D341)</f>
        <v>370</v>
      </c>
      <c r="E342" s="30">
        <f t="shared" ref="E342:O342" si="441">SUM(E340:E341)</f>
        <v>0</v>
      </c>
      <c r="F342" s="30">
        <f t="shared" si="441"/>
        <v>0</v>
      </c>
      <c r="G342" s="30">
        <f t="shared" si="441"/>
        <v>370</v>
      </c>
      <c r="H342" s="30">
        <f t="shared" si="441"/>
        <v>930</v>
      </c>
      <c r="I342" s="30">
        <f t="shared" si="441"/>
        <v>0</v>
      </c>
      <c r="J342" s="30">
        <f t="shared" si="441"/>
        <v>0</v>
      </c>
      <c r="K342" s="30">
        <f t="shared" si="441"/>
        <v>930</v>
      </c>
      <c r="L342" s="30">
        <f t="shared" si="441"/>
        <v>0</v>
      </c>
      <c r="M342" s="30">
        <f t="shared" si="441"/>
        <v>0</v>
      </c>
      <c r="N342" s="30">
        <f t="shared" si="441"/>
        <v>0</v>
      </c>
      <c r="O342" s="30">
        <f t="shared" si="441"/>
        <v>0</v>
      </c>
    </row>
    <row r="343" spans="1:15" x14ac:dyDescent="0.25">
      <c r="A343" s="12"/>
      <c r="B343" s="55" t="s">
        <v>167</v>
      </c>
      <c r="C343" s="11" t="s">
        <v>33</v>
      </c>
      <c r="D343" s="32">
        <v>215</v>
      </c>
      <c r="E343" s="29">
        <v>0</v>
      </c>
      <c r="F343" s="29">
        <v>0</v>
      </c>
      <c r="G343" s="29">
        <v>215</v>
      </c>
      <c r="H343" s="29">
        <v>0</v>
      </c>
      <c r="I343" s="29">
        <v>0</v>
      </c>
      <c r="J343" s="29">
        <v>0</v>
      </c>
      <c r="K343" s="29">
        <v>0</v>
      </c>
      <c r="L343" s="29">
        <v>0</v>
      </c>
      <c r="M343" s="29">
        <v>0</v>
      </c>
      <c r="N343" s="29">
        <v>0</v>
      </c>
      <c r="O343" s="29">
        <v>0</v>
      </c>
    </row>
    <row r="344" spans="1:15" x14ac:dyDescent="0.25">
      <c r="A344" s="12"/>
      <c r="B344" s="57"/>
      <c r="C344" s="11" t="s">
        <v>149</v>
      </c>
      <c r="D344" s="29">
        <v>0</v>
      </c>
      <c r="E344" s="29">
        <v>0</v>
      </c>
      <c r="F344" s="29">
        <v>0</v>
      </c>
      <c r="G344" s="29">
        <v>0</v>
      </c>
      <c r="H344" s="29">
        <v>215</v>
      </c>
      <c r="I344" s="29">
        <v>0</v>
      </c>
      <c r="J344" s="29">
        <v>0</v>
      </c>
      <c r="K344" s="29">
        <v>215</v>
      </c>
      <c r="L344" s="29">
        <v>0</v>
      </c>
      <c r="M344" s="29">
        <v>0</v>
      </c>
      <c r="N344" s="29">
        <v>0</v>
      </c>
      <c r="O344" s="29">
        <v>0</v>
      </c>
    </row>
    <row r="345" spans="1:15" x14ac:dyDescent="0.25">
      <c r="A345" s="12"/>
      <c r="B345" s="13" t="s">
        <v>14</v>
      </c>
      <c r="C345" s="14"/>
      <c r="D345" s="30">
        <f>SUM(D343:D344)</f>
        <v>215</v>
      </c>
      <c r="E345" s="30">
        <f t="shared" ref="E345:O345" si="442">SUM(E343:E344)</f>
        <v>0</v>
      </c>
      <c r="F345" s="30">
        <f t="shared" si="442"/>
        <v>0</v>
      </c>
      <c r="G345" s="30">
        <f t="shared" si="442"/>
        <v>215</v>
      </c>
      <c r="H345" s="30">
        <f t="shared" si="442"/>
        <v>215</v>
      </c>
      <c r="I345" s="30">
        <f t="shared" si="442"/>
        <v>0</v>
      </c>
      <c r="J345" s="30">
        <f t="shared" si="442"/>
        <v>0</v>
      </c>
      <c r="K345" s="30">
        <f t="shared" si="442"/>
        <v>215</v>
      </c>
      <c r="L345" s="30">
        <f t="shared" si="442"/>
        <v>0</v>
      </c>
      <c r="M345" s="30">
        <f t="shared" si="442"/>
        <v>0</v>
      </c>
      <c r="N345" s="30">
        <f t="shared" si="442"/>
        <v>0</v>
      </c>
      <c r="O345" s="30">
        <f t="shared" si="442"/>
        <v>0</v>
      </c>
    </row>
    <row r="346" spans="1:15" x14ac:dyDescent="0.25">
      <c r="A346" s="12"/>
      <c r="B346" s="55" t="s">
        <v>168</v>
      </c>
      <c r="C346" s="11" t="s">
        <v>33</v>
      </c>
      <c r="D346" s="29">
        <v>118.1</v>
      </c>
      <c r="E346" s="29">
        <v>2.1</v>
      </c>
      <c r="F346" s="29">
        <v>0</v>
      </c>
      <c r="G346" s="29">
        <v>116</v>
      </c>
      <c r="H346" s="29">
        <v>0</v>
      </c>
      <c r="I346" s="29">
        <v>0</v>
      </c>
      <c r="J346" s="29">
        <v>0</v>
      </c>
      <c r="K346" s="29">
        <v>0</v>
      </c>
      <c r="L346" s="29">
        <v>0</v>
      </c>
      <c r="M346" s="29">
        <v>0</v>
      </c>
      <c r="N346" s="29">
        <v>0</v>
      </c>
      <c r="O346" s="29">
        <v>0</v>
      </c>
    </row>
    <row r="347" spans="1:15" x14ac:dyDescent="0.25">
      <c r="A347" s="12"/>
      <c r="B347" s="57"/>
      <c r="C347" s="11" t="s">
        <v>149</v>
      </c>
      <c r="D347" s="29">
        <v>5</v>
      </c>
      <c r="E347" s="29">
        <v>0</v>
      </c>
      <c r="F347" s="29">
        <v>0</v>
      </c>
      <c r="G347" s="29">
        <v>5</v>
      </c>
      <c r="H347" s="29">
        <v>0</v>
      </c>
      <c r="I347" s="29">
        <v>0</v>
      </c>
      <c r="J347" s="29">
        <v>0</v>
      </c>
      <c r="K347" s="29">
        <v>0</v>
      </c>
      <c r="L347" s="29">
        <v>0</v>
      </c>
      <c r="M347" s="29">
        <v>0</v>
      </c>
      <c r="N347" s="29">
        <v>0</v>
      </c>
      <c r="O347" s="29">
        <v>0</v>
      </c>
    </row>
    <row r="348" spans="1:15" x14ac:dyDescent="0.25">
      <c r="A348" s="12"/>
      <c r="B348" s="13" t="s">
        <v>14</v>
      </c>
      <c r="C348" s="14"/>
      <c r="D348" s="30">
        <f>SUM(D346:D347)</f>
        <v>123.1</v>
      </c>
      <c r="E348" s="30">
        <f t="shared" ref="E348:O348" si="443">SUM(E346:E347)</f>
        <v>2.1</v>
      </c>
      <c r="F348" s="30">
        <f t="shared" si="443"/>
        <v>0</v>
      </c>
      <c r="G348" s="30">
        <f t="shared" si="443"/>
        <v>121</v>
      </c>
      <c r="H348" s="30">
        <f t="shared" si="443"/>
        <v>0</v>
      </c>
      <c r="I348" s="30">
        <f t="shared" si="443"/>
        <v>0</v>
      </c>
      <c r="J348" s="30">
        <f t="shared" si="443"/>
        <v>0</v>
      </c>
      <c r="K348" s="30">
        <f t="shared" si="443"/>
        <v>0</v>
      </c>
      <c r="L348" s="30">
        <f t="shared" si="443"/>
        <v>0</v>
      </c>
      <c r="M348" s="30">
        <f t="shared" si="443"/>
        <v>0</v>
      </c>
      <c r="N348" s="30">
        <f t="shared" si="443"/>
        <v>0</v>
      </c>
      <c r="O348" s="30">
        <f t="shared" si="443"/>
        <v>0</v>
      </c>
    </row>
    <row r="349" spans="1:15" ht="36.75" x14ac:dyDescent="0.25">
      <c r="A349" s="12"/>
      <c r="B349" s="20" t="s">
        <v>169</v>
      </c>
      <c r="C349" s="11" t="s">
        <v>149</v>
      </c>
      <c r="D349" s="29">
        <v>60.5</v>
      </c>
      <c r="E349" s="29">
        <v>0</v>
      </c>
      <c r="F349" s="29">
        <v>0</v>
      </c>
      <c r="G349" s="29">
        <v>60.5</v>
      </c>
      <c r="H349" s="29">
        <v>60.5</v>
      </c>
      <c r="I349" s="29">
        <v>0</v>
      </c>
      <c r="J349" s="29">
        <v>0</v>
      </c>
      <c r="K349" s="29">
        <v>60.5</v>
      </c>
      <c r="L349" s="29">
        <v>0</v>
      </c>
      <c r="M349" s="29">
        <v>0</v>
      </c>
      <c r="N349" s="29">
        <v>0</v>
      </c>
      <c r="O349" s="29">
        <v>0</v>
      </c>
    </row>
    <row r="350" spans="1:15" x14ac:dyDescent="0.25">
      <c r="A350" s="12"/>
      <c r="B350" s="13" t="s">
        <v>14</v>
      </c>
      <c r="C350" s="14"/>
      <c r="D350" s="30">
        <f>SUM(D349)</f>
        <v>60.5</v>
      </c>
      <c r="E350" s="30">
        <f t="shared" ref="E350:O350" si="444">SUM(E349)</f>
        <v>0</v>
      </c>
      <c r="F350" s="30">
        <f t="shared" si="444"/>
        <v>0</v>
      </c>
      <c r="G350" s="30">
        <f t="shared" si="444"/>
        <v>60.5</v>
      </c>
      <c r="H350" s="30">
        <f t="shared" si="444"/>
        <v>60.5</v>
      </c>
      <c r="I350" s="30">
        <f t="shared" si="444"/>
        <v>0</v>
      </c>
      <c r="J350" s="30">
        <f t="shared" si="444"/>
        <v>0</v>
      </c>
      <c r="K350" s="30">
        <f t="shared" si="444"/>
        <v>60.5</v>
      </c>
      <c r="L350" s="30">
        <f t="shared" si="444"/>
        <v>0</v>
      </c>
      <c r="M350" s="30">
        <f t="shared" si="444"/>
        <v>0</v>
      </c>
      <c r="N350" s="30">
        <f t="shared" si="444"/>
        <v>0</v>
      </c>
      <c r="O350" s="30">
        <f t="shared" si="444"/>
        <v>0</v>
      </c>
    </row>
    <row r="351" spans="1:15" ht="24.75" x14ac:dyDescent="0.25">
      <c r="A351" s="12"/>
      <c r="B351" s="20" t="s">
        <v>170</v>
      </c>
      <c r="C351" s="11" t="s">
        <v>149</v>
      </c>
      <c r="D351" s="29">
        <v>29.3</v>
      </c>
      <c r="E351" s="29">
        <v>0</v>
      </c>
      <c r="F351" s="29">
        <v>0</v>
      </c>
      <c r="G351" s="29">
        <v>29.3</v>
      </c>
      <c r="H351" s="29">
        <v>0</v>
      </c>
      <c r="I351" s="29">
        <v>0</v>
      </c>
      <c r="J351" s="29">
        <v>0</v>
      </c>
      <c r="K351" s="29">
        <v>0</v>
      </c>
      <c r="L351" s="29">
        <v>0</v>
      </c>
      <c r="M351" s="29">
        <v>0</v>
      </c>
      <c r="N351" s="29">
        <v>0</v>
      </c>
      <c r="O351" s="29">
        <v>0</v>
      </c>
    </row>
    <row r="352" spans="1:15" x14ac:dyDescent="0.25">
      <c r="A352" s="12"/>
      <c r="B352" s="13" t="s">
        <v>14</v>
      </c>
      <c r="C352" s="14"/>
      <c r="D352" s="30">
        <f>SUM(D351)</f>
        <v>29.3</v>
      </c>
      <c r="E352" s="30">
        <f t="shared" ref="E352" si="445">SUM(E351)</f>
        <v>0</v>
      </c>
      <c r="F352" s="30">
        <f t="shared" ref="F352" si="446">SUM(F351)</f>
        <v>0</v>
      </c>
      <c r="G352" s="30">
        <f t="shared" ref="G352" si="447">SUM(G351)</f>
        <v>29.3</v>
      </c>
      <c r="H352" s="30">
        <f t="shared" ref="H352" si="448">SUM(H351)</f>
        <v>0</v>
      </c>
      <c r="I352" s="30">
        <f t="shared" ref="I352" si="449">SUM(I351)</f>
        <v>0</v>
      </c>
      <c r="J352" s="30">
        <f t="shared" ref="J352" si="450">SUM(J351)</f>
        <v>0</v>
      </c>
      <c r="K352" s="30">
        <f t="shared" ref="K352" si="451">SUM(K351)</f>
        <v>0</v>
      </c>
      <c r="L352" s="30">
        <f t="shared" ref="L352" si="452">SUM(L351)</f>
        <v>0</v>
      </c>
      <c r="M352" s="30">
        <f t="shared" ref="M352" si="453">SUM(M351)</f>
        <v>0</v>
      </c>
      <c r="N352" s="30">
        <f t="shared" ref="N352" si="454">SUM(N351)</f>
        <v>0</v>
      </c>
      <c r="O352" s="30">
        <f t="shared" ref="O352" si="455">SUM(O351)</f>
        <v>0</v>
      </c>
    </row>
    <row r="353" spans="1:15" ht="24.75" x14ac:dyDescent="0.25">
      <c r="A353" s="12"/>
      <c r="B353" s="20" t="s">
        <v>171</v>
      </c>
      <c r="C353" s="11" t="s">
        <v>149</v>
      </c>
      <c r="D353" s="29">
        <v>4.3</v>
      </c>
      <c r="E353" s="29">
        <v>0</v>
      </c>
      <c r="F353" s="29">
        <v>0</v>
      </c>
      <c r="G353" s="29">
        <v>4.3</v>
      </c>
      <c r="H353" s="29">
        <v>0</v>
      </c>
      <c r="I353" s="29">
        <v>0</v>
      </c>
      <c r="J353" s="29">
        <v>0</v>
      </c>
      <c r="K353" s="29">
        <v>0</v>
      </c>
      <c r="L353" s="29">
        <v>0</v>
      </c>
      <c r="M353" s="29">
        <v>0</v>
      </c>
      <c r="N353" s="29">
        <v>0</v>
      </c>
      <c r="O353" s="29">
        <v>0</v>
      </c>
    </row>
    <row r="354" spans="1:15" x14ac:dyDescent="0.25">
      <c r="A354" s="12"/>
      <c r="B354" s="13" t="s">
        <v>14</v>
      </c>
      <c r="C354" s="14"/>
      <c r="D354" s="30">
        <f>SUM(D353)</f>
        <v>4.3</v>
      </c>
      <c r="E354" s="30">
        <f t="shared" ref="E354" si="456">SUM(E353)</f>
        <v>0</v>
      </c>
      <c r="F354" s="30">
        <f t="shared" ref="F354" si="457">SUM(F353)</f>
        <v>0</v>
      </c>
      <c r="G354" s="30">
        <f t="shared" ref="G354" si="458">SUM(G353)</f>
        <v>4.3</v>
      </c>
      <c r="H354" s="30">
        <f t="shared" ref="H354" si="459">SUM(H353)</f>
        <v>0</v>
      </c>
      <c r="I354" s="30">
        <f t="shared" ref="I354" si="460">SUM(I353)</f>
        <v>0</v>
      </c>
      <c r="J354" s="30">
        <f t="shared" ref="J354" si="461">SUM(J353)</f>
        <v>0</v>
      </c>
      <c r="K354" s="30">
        <f t="shared" ref="K354" si="462">SUM(K353)</f>
        <v>0</v>
      </c>
      <c r="L354" s="30">
        <f t="shared" ref="L354" si="463">SUM(L353)</f>
        <v>0</v>
      </c>
      <c r="M354" s="30">
        <f t="shared" ref="M354" si="464">SUM(M353)</f>
        <v>0</v>
      </c>
      <c r="N354" s="30">
        <f t="shared" ref="N354" si="465">SUM(N353)</f>
        <v>0</v>
      </c>
      <c r="O354" s="30">
        <f t="shared" ref="O354" si="466">SUM(O353)</f>
        <v>0</v>
      </c>
    </row>
    <row r="355" spans="1:15" ht="24.75" x14ac:dyDescent="0.25">
      <c r="A355" s="12"/>
      <c r="B355" s="20" t="s">
        <v>172</v>
      </c>
      <c r="C355" s="11" t="s">
        <v>149</v>
      </c>
      <c r="D355" s="29">
        <v>7.1</v>
      </c>
      <c r="E355" s="29">
        <v>0</v>
      </c>
      <c r="F355" s="29">
        <v>0</v>
      </c>
      <c r="G355" s="29">
        <v>7.1</v>
      </c>
      <c r="H355" s="29">
        <v>7</v>
      </c>
      <c r="I355" s="29">
        <v>0</v>
      </c>
      <c r="J355" s="29">
        <v>0</v>
      </c>
      <c r="K355" s="29">
        <v>7</v>
      </c>
      <c r="L355" s="29">
        <v>0</v>
      </c>
      <c r="M355" s="29">
        <v>0</v>
      </c>
      <c r="N355" s="29">
        <v>0</v>
      </c>
      <c r="O355" s="29">
        <v>0</v>
      </c>
    </row>
    <row r="356" spans="1:15" x14ac:dyDescent="0.25">
      <c r="A356" s="12"/>
      <c r="B356" s="13" t="s">
        <v>14</v>
      </c>
      <c r="C356" s="14"/>
      <c r="D356" s="30">
        <f>SUM(D355)</f>
        <v>7.1</v>
      </c>
      <c r="E356" s="30">
        <f t="shared" ref="E356" si="467">SUM(E355)</f>
        <v>0</v>
      </c>
      <c r="F356" s="30">
        <f t="shared" ref="F356" si="468">SUM(F355)</f>
        <v>0</v>
      </c>
      <c r="G356" s="30">
        <f t="shared" ref="G356" si="469">SUM(G355)</f>
        <v>7.1</v>
      </c>
      <c r="H356" s="30">
        <f t="shared" ref="H356" si="470">SUM(H355)</f>
        <v>7</v>
      </c>
      <c r="I356" s="30">
        <f t="shared" ref="I356" si="471">SUM(I355)</f>
        <v>0</v>
      </c>
      <c r="J356" s="30">
        <f t="shared" ref="J356" si="472">SUM(J355)</f>
        <v>0</v>
      </c>
      <c r="K356" s="30">
        <f t="shared" ref="K356" si="473">SUM(K355)</f>
        <v>7</v>
      </c>
      <c r="L356" s="30">
        <f t="shared" ref="L356" si="474">SUM(L355)</f>
        <v>0</v>
      </c>
      <c r="M356" s="30">
        <f t="shared" ref="M356" si="475">SUM(M355)</f>
        <v>0</v>
      </c>
      <c r="N356" s="30">
        <f t="shared" ref="N356" si="476">SUM(N355)</f>
        <v>0</v>
      </c>
      <c r="O356" s="30">
        <f t="shared" ref="O356" si="477">SUM(O355)</f>
        <v>0</v>
      </c>
    </row>
    <row r="357" spans="1:15" ht="24.75" x14ac:dyDescent="0.25">
      <c r="A357" s="12"/>
      <c r="B357" s="20" t="s">
        <v>173</v>
      </c>
      <c r="C357" s="11" t="s">
        <v>149</v>
      </c>
      <c r="D357" s="29">
        <v>3.5</v>
      </c>
      <c r="E357" s="29">
        <v>0</v>
      </c>
      <c r="F357" s="29">
        <v>0</v>
      </c>
      <c r="G357" s="29">
        <v>3.5</v>
      </c>
      <c r="H357" s="29">
        <v>3.5</v>
      </c>
      <c r="I357" s="29">
        <v>0</v>
      </c>
      <c r="J357" s="29">
        <v>0</v>
      </c>
      <c r="K357" s="29">
        <v>3.5</v>
      </c>
      <c r="L357" s="29">
        <v>0</v>
      </c>
      <c r="M357" s="29">
        <v>0</v>
      </c>
      <c r="N357" s="29">
        <v>0</v>
      </c>
      <c r="O357" s="29">
        <v>0</v>
      </c>
    </row>
    <row r="358" spans="1:15" x14ac:dyDescent="0.25">
      <c r="A358" s="12"/>
      <c r="B358" s="13" t="s">
        <v>14</v>
      </c>
      <c r="C358" s="14"/>
      <c r="D358" s="30">
        <f>SUM(D357)</f>
        <v>3.5</v>
      </c>
      <c r="E358" s="30">
        <f t="shared" ref="E358" si="478">SUM(E357)</f>
        <v>0</v>
      </c>
      <c r="F358" s="30">
        <f t="shared" ref="F358" si="479">SUM(F357)</f>
        <v>0</v>
      </c>
      <c r="G358" s="30">
        <f t="shared" ref="G358" si="480">SUM(G357)</f>
        <v>3.5</v>
      </c>
      <c r="H358" s="30">
        <f t="shared" ref="H358" si="481">SUM(H357)</f>
        <v>3.5</v>
      </c>
      <c r="I358" s="30">
        <f t="shared" ref="I358" si="482">SUM(I357)</f>
        <v>0</v>
      </c>
      <c r="J358" s="30">
        <f t="shared" ref="J358" si="483">SUM(J357)</f>
        <v>0</v>
      </c>
      <c r="K358" s="30">
        <f t="shared" ref="K358" si="484">SUM(K357)</f>
        <v>3.5</v>
      </c>
      <c r="L358" s="30">
        <f t="shared" ref="L358" si="485">SUM(L357)</f>
        <v>0</v>
      </c>
      <c r="M358" s="30">
        <f t="shared" ref="M358" si="486">SUM(M357)</f>
        <v>0</v>
      </c>
      <c r="N358" s="30">
        <f t="shared" ref="N358" si="487">SUM(N357)</f>
        <v>0</v>
      </c>
      <c r="O358" s="30">
        <f t="shared" ref="O358" si="488">SUM(O357)</f>
        <v>0</v>
      </c>
    </row>
    <row r="359" spans="1:15" ht="36.75" x14ac:dyDescent="0.25">
      <c r="A359" s="12"/>
      <c r="B359" s="20" t="s">
        <v>174</v>
      </c>
      <c r="C359" s="11" t="s">
        <v>149</v>
      </c>
      <c r="D359" s="29">
        <v>6.4</v>
      </c>
      <c r="E359" s="29">
        <v>0</v>
      </c>
      <c r="F359" s="29">
        <v>0</v>
      </c>
      <c r="G359" s="29">
        <v>6.4</v>
      </c>
      <c r="H359" s="29">
        <v>6.4</v>
      </c>
      <c r="I359" s="29">
        <v>0</v>
      </c>
      <c r="J359" s="29">
        <v>0</v>
      </c>
      <c r="K359" s="29">
        <v>6.4</v>
      </c>
      <c r="L359" s="29">
        <v>0</v>
      </c>
      <c r="M359" s="29">
        <v>0</v>
      </c>
      <c r="N359" s="29">
        <v>0</v>
      </c>
      <c r="O359" s="29">
        <v>0</v>
      </c>
    </row>
    <row r="360" spans="1:15" x14ac:dyDescent="0.25">
      <c r="A360" s="12"/>
      <c r="B360" s="13" t="s">
        <v>14</v>
      </c>
      <c r="C360" s="14"/>
      <c r="D360" s="30">
        <f>SUM(D359)</f>
        <v>6.4</v>
      </c>
      <c r="E360" s="30">
        <f t="shared" ref="E360" si="489">SUM(E359)</f>
        <v>0</v>
      </c>
      <c r="F360" s="30">
        <f t="shared" ref="F360" si="490">SUM(F359)</f>
        <v>0</v>
      </c>
      <c r="G360" s="30">
        <f t="shared" ref="G360" si="491">SUM(G359)</f>
        <v>6.4</v>
      </c>
      <c r="H360" s="30">
        <f t="shared" ref="H360" si="492">SUM(H359)</f>
        <v>6.4</v>
      </c>
      <c r="I360" s="30">
        <f t="shared" ref="I360" si="493">SUM(I359)</f>
        <v>0</v>
      </c>
      <c r="J360" s="30">
        <f t="shared" ref="J360" si="494">SUM(J359)</f>
        <v>0</v>
      </c>
      <c r="K360" s="30">
        <f t="shared" ref="K360" si="495">SUM(K359)</f>
        <v>6.4</v>
      </c>
      <c r="L360" s="30">
        <f t="shared" ref="L360" si="496">SUM(L359)</f>
        <v>0</v>
      </c>
      <c r="M360" s="30">
        <f t="shared" ref="M360" si="497">SUM(M359)</f>
        <v>0</v>
      </c>
      <c r="N360" s="30">
        <f t="shared" ref="N360" si="498">SUM(N359)</f>
        <v>0</v>
      </c>
      <c r="O360" s="30">
        <f t="shared" ref="O360" si="499">SUM(O359)</f>
        <v>0</v>
      </c>
    </row>
    <row r="361" spans="1:15" ht="48.75" x14ac:dyDescent="0.25">
      <c r="A361" s="12"/>
      <c r="B361" s="20" t="s">
        <v>175</v>
      </c>
      <c r="C361" s="11" t="s">
        <v>149</v>
      </c>
      <c r="D361" s="29">
        <v>30</v>
      </c>
      <c r="E361" s="29">
        <v>30</v>
      </c>
      <c r="F361" s="29">
        <v>0</v>
      </c>
      <c r="G361" s="29">
        <v>0</v>
      </c>
      <c r="H361" s="29">
        <v>30</v>
      </c>
      <c r="I361" s="29">
        <v>30</v>
      </c>
      <c r="J361" s="29">
        <v>0</v>
      </c>
      <c r="K361" s="29">
        <v>0</v>
      </c>
      <c r="L361" s="29">
        <v>30</v>
      </c>
      <c r="M361" s="29">
        <v>30</v>
      </c>
      <c r="N361" s="29">
        <v>0</v>
      </c>
      <c r="O361" s="29">
        <v>0</v>
      </c>
    </row>
    <row r="362" spans="1:15" x14ac:dyDescent="0.25">
      <c r="A362" s="12"/>
      <c r="B362" s="13" t="s">
        <v>14</v>
      </c>
      <c r="C362" s="14"/>
      <c r="D362" s="30">
        <f>SUM(D361)</f>
        <v>30</v>
      </c>
      <c r="E362" s="30">
        <f t="shared" ref="E362:O362" si="500">SUM(E361)</f>
        <v>30</v>
      </c>
      <c r="F362" s="30">
        <f t="shared" si="500"/>
        <v>0</v>
      </c>
      <c r="G362" s="30">
        <f t="shared" si="500"/>
        <v>0</v>
      </c>
      <c r="H362" s="30">
        <f t="shared" si="500"/>
        <v>30</v>
      </c>
      <c r="I362" s="30">
        <f t="shared" si="500"/>
        <v>30</v>
      </c>
      <c r="J362" s="30">
        <f t="shared" si="500"/>
        <v>0</v>
      </c>
      <c r="K362" s="30">
        <f t="shared" si="500"/>
        <v>0</v>
      </c>
      <c r="L362" s="30">
        <f t="shared" si="500"/>
        <v>30</v>
      </c>
      <c r="M362" s="30">
        <f t="shared" si="500"/>
        <v>30</v>
      </c>
      <c r="N362" s="30">
        <f t="shared" si="500"/>
        <v>0</v>
      </c>
      <c r="O362" s="30">
        <f t="shared" si="500"/>
        <v>0</v>
      </c>
    </row>
    <row r="363" spans="1:15" ht="24.75" x14ac:dyDescent="0.25">
      <c r="A363" s="12"/>
      <c r="B363" s="20" t="s">
        <v>176</v>
      </c>
      <c r="C363" s="11" t="s">
        <v>149</v>
      </c>
      <c r="D363" s="29">
        <v>0</v>
      </c>
      <c r="E363" s="29">
        <v>0</v>
      </c>
      <c r="F363" s="29">
        <v>0</v>
      </c>
      <c r="G363" s="29">
        <v>0</v>
      </c>
      <c r="H363" s="29">
        <v>0</v>
      </c>
      <c r="I363" s="29">
        <v>0</v>
      </c>
      <c r="J363" s="29">
        <v>0</v>
      </c>
      <c r="K363" s="29">
        <v>0</v>
      </c>
      <c r="L363" s="29">
        <v>0</v>
      </c>
      <c r="M363" s="29">
        <v>0</v>
      </c>
      <c r="N363" s="29">
        <v>0</v>
      </c>
      <c r="O363" s="29">
        <v>0</v>
      </c>
    </row>
    <row r="364" spans="1:15" x14ac:dyDescent="0.25">
      <c r="A364" s="12"/>
      <c r="B364" s="13" t="s">
        <v>14</v>
      </c>
      <c r="C364" s="14"/>
      <c r="D364" s="30">
        <f>SUM(D363)</f>
        <v>0</v>
      </c>
      <c r="E364" s="30">
        <f t="shared" ref="E364:O364" si="501">SUM(E363)</f>
        <v>0</v>
      </c>
      <c r="F364" s="30">
        <f t="shared" si="501"/>
        <v>0</v>
      </c>
      <c r="G364" s="30">
        <f t="shared" si="501"/>
        <v>0</v>
      </c>
      <c r="H364" s="30">
        <f t="shared" si="501"/>
        <v>0</v>
      </c>
      <c r="I364" s="30">
        <f t="shared" si="501"/>
        <v>0</v>
      </c>
      <c r="J364" s="30">
        <f t="shared" si="501"/>
        <v>0</v>
      </c>
      <c r="K364" s="30">
        <f t="shared" si="501"/>
        <v>0</v>
      </c>
      <c r="L364" s="30">
        <f t="shared" si="501"/>
        <v>0</v>
      </c>
      <c r="M364" s="30">
        <f t="shared" si="501"/>
        <v>0</v>
      </c>
      <c r="N364" s="30">
        <f t="shared" si="501"/>
        <v>0</v>
      </c>
      <c r="O364" s="30">
        <f t="shared" si="501"/>
        <v>0</v>
      </c>
    </row>
    <row r="365" spans="1:15" ht="24.75" x14ac:dyDescent="0.25">
      <c r="A365" s="12"/>
      <c r="B365" s="20" t="s">
        <v>177</v>
      </c>
      <c r="C365" s="11" t="s">
        <v>149</v>
      </c>
      <c r="D365" s="29">
        <v>60</v>
      </c>
      <c r="E365" s="29">
        <v>60</v>
      </c>
      <c r="F365" s="29">
        <v>0</v>
      </c>
      <c r="G365" s="29">
        <v>0</v>
      </c>
      <c r="H365" s="29">
        <v>60</v>
      </c>
      <c r="I365" s="29">
        <v>60</v>
      </c>
      <c r="J365" s="29">
        <v>0</v>
      </c>
      <c r="K365" s="29">
        <v>0</v>
      </c>
      <c r="L365" s="29">
        <v>60</v>
      </c>
      <c r="M365" s="29">
        <v>60</v>
      </c>
      <c r="N365" s="29">
        <v>0</v>
      </c>
      <c r="O365" s="29">
        <v>0</v>
      </c>
    </row>
    <row r="366" spans="1:15" x14ac:dyDescent="0.25">
      <c r="A366" s="12"/>
      <c r="B366" s="13" t="s">
        <v>14</v>
      </c>
      <c r="C366" s="14"/>
      <c r="D366" s="30">
        <f>SUM(D365)</f>
        <v>60</v>
      </c>
      <c r="E366" s="30">
        <f t="shared" ref="E366:O366" si="502">SUM(E365)</f>
        <v>60</v>
      </c>
      <c r="F366" s="30">
        <f t="shared" si="502"/>
        <v>0</v>
      </c>
      <c r="G366" s="30">
        <f t="shared" si="502"/>
        <v>0</v>
      </c>
      <c r="H366" s="30">
        <f t="shared" si="502"/>
        <v>60</v>
      </c>
      <c r="I366" s="30">
        <f t="shared" si="502"/>
        <v>60</v>
      </c>
      <c r="J366" s="30">
        <f t="shared" si="502"/>
        <v>0</v>
      </c>
      <c r="K366" s="30">
        <f t="shared" si="502"/>
        <v>0</v>
      </c>
      <c r="L366" s="30">
        <f t="shared" si="502"/>
        <v>60</v>
      </c>
      <c r="M366" s="30">
        <f t="shared" si="502"/>
        <v>60</v>
      </c>
      <c r="N366" s="30">
        <f t="shared" si="502"/>
        <v>0</v>
      </c>
      <c r="O366" s="30">
        <f t="shared" si="502"/>
        <v>0</v>
      </c>
    </row>
    <row r="367" spans="1:15" x14ac:dyDescent="0.25">
      <c r="A367" s="50">
        <f>SUM(D296+D299+D302+D305+D308+D311+D314+D321+D326+D330+D333+D336+D338+D341+D344+D347+D349+D351+D353+D355+D357+D359+D361+D363+D365)</f>
        <v>1167.8999999999999</v>
      </c>
      <c r="B367" s="34" t="s">
        <v>242</v>
      </c>
      <c r="C367" s="35"/>
      <c r="D367" s="36">
        <f>SUM(D366,D364,D362,D360,D358,D356,D354,D352,D350,D348,D345,D342,D339,D337,D334,D331,D327,D324,D322,D319)</f>
        <v>2021.8000000000002</v>
      </c>
      <c r="E367" s="36">
        <f t="shared" ref="E367:O367" si="503">SUM(E366,E364,E362,E360,E358,E356,E354,E352,E350,E348,E345,E342,E339,E337,E334,E331,E327,E324,E322,E319)</f>
        <v>1146</v>
      </c>
      <c r="F367" s="36">
        <f t="shared" si="503"/>
        <v>0</v>
      </c>
      <c r="G367" s="36">
        <f t="shared" si="503"/>
        <v>863.1</v>
      </c>
      <c r="H367" s="36">
        <f t="shared" si="503"/>
        <v>1530</v>
      </c>
      <c r="I367" s="36">
        <f t="shared" si="503"/>
        <v>307.59999999999997</v>
      </c>
      <c r="J367" s="36">
        <f t="shared" si="503"/>
        <v>0</v>
      </c>
      <c r="K367" s="36">
        <f t="shared" si="503"/>
        <v>1222.4000000000001</v>
      </c>
      <c r="L367" s="36">
        <f t="shared" si="503"/>
        <v>168.60000000000002</v>
      </c>
      <c r="M367" s="36">
        <f t="shared" si="503"/>
        <v>168.60000000000002</v>
      </c>
      <c r="N367" s="36">
        <f t="shared" si="503"/>
        <v>0</v>
      </c>
      <c r="O367" s="36">
        <f t="shared" si="503"/>
        <v>0</v>
      </c>
    </row>
    <row r="368" spans="1:15" ht="24" x14ac:dyDescent="0.25">
      <c r="A368" s="7" t="s">
        <v>178</v>
      </c>
      <c r="B368" s="7"/>
      <c r="C368" s="8" t="s">
        <v>226</v>
      </c>
      <c r="D368" s="28">
        <f>SUM(D371)</f>
        <v>604.1</v>
      </c>
      <c r="E368" s="28">
        <f t="shared" ref="E368:O368" si="504">SUM(E371)</f>
        <v>604.1</v>
      </c>
      <c r="F368" s="28">
        <f t="shared" si="504"/>
        <v>550.9</v>
      </c>
      <c r="G368" s="28">
        <f t="shared" si="504"/>
        <v>0</v>
      </c>
      <c r="H368" s="28">
        <f t="shared" si="504"/>
        <v>0</v>
      </c>
      <c r="I368" s="28">
        <f t="shared" si="504"/>
        <v>0</v>
      </c>
      <c r="J368" s="28">
        <f t="shared" si="504"/>
        <v>0</v>
      </c>
      <c r="K368" s="28">
        <f t="shared" si="504"/>
        <v>0</v>
      </c>
      <c r="L368" s="28">
        <f t="shared" si="504"/>
        <v>0</v>
      </c>
      <c r="M368" s="28">
        <f t="shared" si="504"/>
        <v>0</v>
      </c>
      <c r="N368" s="28">
        <f t="shared" si="504"/>
        <v>0</v>
      </c>
      <c r="O368" s="28">
        <f t="shared" si="504"/>
        <v>0</v>
      </c>
    </row>
    <row r="369" spans="1:15" x14ac:dyDescent="0.25">
      <c r="A369" s="9"/>
      <c r="B369" s="55" t="s">
        <v>69</v>
      </c>
      <c r="C369" s="11" t="s">
        <v>43</v>
      </c>
      <c r="D369" s="29">
        <v>604.1</v>
      </c>
      <c r="E369" s="29">
        <v>604.1</v>
      </c>
      <c r="F369" s="29">
        <v>550.9</v>
      </c>
      <c r="G369" s="29">
        <v>0</v>
      </c>
      <c r="H369" s="29">
        <v>0</v>
      </c>
      <c r="I369" s="29">
        <v>0</v>
      </c>
      <c r="J369" s="29">
        <v>0</v>
      </c>
      <c r="K369" s="29">
        <v>0</v>
      </c>
      <c r="L369" s="29">
        <v>0</v>
      </c>
      <c r="M369" s="29">
        <v>0</v>
      </c>
      <c r="N369" s="29">
        <v>0</v>
      </c>
      <c r="O369" s="29">
        <v>0</v>
      </c>
    </row>
    <row r="370" spans="1:15" x14ac:dyDescent="0.25">
      <c r="A370" s="12"/>
      <c r="B370" s="57"/>
      <c r="C370" s="11" t="s">
        <v>16</v>
      </c>
      <c r="D370" s="29">
        <v>0</v>
      </c>
      <c r="E370" s="29">
        <v>0</v>
      </c>
      <c r="F370" s="29">
        <v>0</v>
      </c>
      <c r="G370" s="29">
        <v>0</v>
      </c>
      <c r="H370" s="29">
        <v>0</v>
      </c>
      <c r="I370" s="29">
        <v>0</v>
      </c>
      <c r="J370" s="29">
        <v>0</v>
      </c>
      <c r="K370" s="29">
        <v>0</v>
      </c>
      <c r="L370" s="29">
        <v>0</v>
      </c>
      <c r="M370" s="29">
        <v>0</v>
      </c>
      <c r="N370" s="29">
        <v>0</v>
      </c>
      <c r="O370" s="29">
        <v>0</v>
      </c>
    </row>
    <row r="371" spans="1:15" x14ac:dyDescent="0.25">
      <c r="A371" s="12"/>
      <c r="B371" s="13" t="s">
        <v>14</v>
      </c>
      <c r="C371" s="14"/>
      <c r="D371" s="30">
        <f>SUM(D369:D370)</f>
        <v>604.1</v>
      </c>
      <c r="E371" s="30">
        <f t="shared" ref="E371:O371" si="505">SUM(E369:E370)</f>
        <v>604.1</v>
      </c>
      <c r="F371" s="30">
        <f t="shared" si="505"/>
        <v>550.9</v>
      </c>
      <c r="G371" s="30">
        <f t="shared" si="505"/>
        <v>0</v>
      </c>
      <c r="H371" s="30">
        <f t="shared" si="505"/>
        <v>0</v>
      </c>
      <c r="I371" s="30">
        <f t="shared" si="505"/>
        <v>0</v>
      </c>
      <c r="J371" s="30">
        <f t="shared" si="505"/>
        <v>0</v>
      </c>
      <c r="K371" s="30">
        <f t="shared" si="505"/>
        <v>0</v>
      </c>
      <c r="L371" s="30">
        <f t="shared" si="505"/>
        <v>0</v>
      </c>
      <c r="M371" s="30">
        <f t="shared" si="505"/>
        <v>0</v>
      </c>
      <c r="N371" s="30">
        <f t="shared" si="505"/>
        <v>0</v>
      </c>
      <c r="O371" s="30">
        <f t="shared" si="505"/>
        <v>0</v>
      </c>
    </row>
    <row r="372" spans="1:15" ht="24" x14ac:dyDescent="0.25">
      <c r="A372" s="7" t="s">
        <v>179</v>
      </c>
      <c r="B372" s="7"/>
      <c r="C372" s="8" t="s">
        <v>226</v>
      </c>
      <c r="D372" s="28">
        <f>SUM(D378)</f>
        <v>1220.7</v>
      </c>
      <c r="E372" s="28">
        <f t="shared" ref="E372:O372" si="506">SUM(E378)</f>
        <v>1220.7</v>
      </c>
      <c r="F372" s="28">
        <f t="shared" si="506"/>
        <v>1080.7</v>
      </c>
      <c r="G372" s="28">
        <f t="shared" si="506"/>
        <v>2.6</v>
      </c>
      <c r="H372" s="28">
        <f t="shared" si="506"/>
        <v>485</v>
      </c>
      <c r="I372" s="28">
        <f t="shared" si="506"/>
        <v>485</v>
      </c>
      <c r="J372" s="28">
        <f t="shared" si="506"/>
        <v>320</v>
      </c>
      <c r="K372" s="28">
        <f t="shared" si="506"/>
        <v>0</v>
      </c>
      <c r="L372" s="28">
        <f t="shared" si="506"/>
        <v>531</v>
      </c>
      <c r="M372" s="28">
        <f t="shared" si="506"/>
        <v>531</v>
      </c>
      <c r="N372" s="28">
        <f t="shared" si="506"/>
        <v>355</v>
      </c>
      <c r="O372" s="28">
        <f t="shared" si="506"/>
        <v>0</v>
      </c>
    </row>
    <row r="373" spans="1:15" x14ac:dyDescent="0.25">
      <c r="A373" s="9"/>
      <c r="B373" s="61" t="s">
        <v>180</v>
      </c>
      <c r="C373" s="11" t="s">
        <v>13</v>
      </c>
      <c r="D373" s="29">
        <v>837.6</v>
      </c>
      <c r="E373" s="29">
        <v>837.6</v>
      </c>
      <c r="F373" s="29">
        <v>809.6</v>
      </c>
      <c r="G373" s="29">
        <v>0</v>
      </c>
      <c r="H373" s="29">
        <v>0</v>
      </c>
      <c r="I373" s="29">
        <v>0</v>
      </c>
      <c r="J373" s="29">
        <v>0</v>
      </c>
      <c r="K373" s="29">
        <v>0</v>
      </c>
      <c r="L373" s="29">
        <v>0</v>
      </c>
      <c r="M373" s="29">
        <v>0</v>
      </c>
      <c r="N373" s="29">
        <v>0</v>
      </c>
      <c r="O373" s="29">
        <v>0</v>
      </c>
    </row>
    <row r="374" spans="1:15" x14ac:dyDescent="0.25">
      <c r="A374" s="12"/>
      <c r="B374" s="62"/>
      <c r="C374" s="11" t="s">
        <v>62</v>
      </c>
      <c r="D374" s="29">
        <v>0</v>
      </c>
      <c r="E374" s="29">
        <v>0</v>
      </c>
      <c r="F374" s="29">
        <v>0</v>
      </c>
      <c r="G374" s="29">
        <v>0</v>
      </c>
      <c r="H374" s="29">
        <v>0</v>
      </c>
      <c r="I374" s="29">
        <v>0</v>
      </c>
      <c r="J374" s="29">
        <v>0</v>
      </c>
      <c r="K374" s="29">
        <v>0</v>
      </c>
      <c r="L374" s="29">
        <v>0</v>
      </c>
      <c r="M374" s="29">
        <v>0</v>
      </c>
      <c r="N374" s="29">
        <v>0</v>
      </c>
      <c r="O374" s="29">
        <v>0</v>
      </c>
    </row>
    <row r="375" spans="1:15" x14ac:dyDescent="0.25">
      <c r="A375" s="12"/>
      <c r="B375" s="62"/>
      <c r="C375" s="11" t="s">
        <v>63</v>
      </c>
      <c r="D375" s="29">
        <v>18</v>
      </c>
      <c r="E375" s="29">
        <v>18</v>
      </c>
      <c r="F375" s="29">
        <v>0</v>
      </c>
      <c r="G375" s="29">
        <v>0</v>
      </c>
      <c r="H375" s="29">
        <v>20</v>
      </c>
      <c r="I375" s="29">
        <v>20</v>
      </c>
      <c r="J375" s="29">
        <v>0</v>
      </c>
      <c r="K375" s="29">
        <v>0</v>
      </c>
      <c r="L375" s="29">
        <v>21</v>
      </c>
      <c r="M375" s="29">
        <v>21</v>
      </c>
      <c r="N375" s="29">
        <v>0</v>
      </c>
      <c r="O375" s="29">
        <v>0</v>
      </c>
    </row>
    <row r="376" spans="1:15" x14ac:dyDescent="0.25">
      <c r="B376" s="62"/>
      <c r="C376" s="11" t="s">
        <v>33</v>
      </c>
      <c r="D376" s="29">
        <v>0</v>
      </c>
      <c r="E376" s="29">
        <v>0</v>
      </c>
      <c r="F376" s="29">
        <v>0</v>
      </c>
      <c r="G376" s="29">
        <v>0</v>
      </c>
      <c r="H376" s="29">
        <v>0</v>
      </c>
      <c r="I376" s="29">
        <v>0</v>
      </c>
      <c r="J376" s="29">
        <v>0</v>
      </c>
      <c r="K376" s="29">
        <v>0</v>
      </c>
      <c r="L376" s="29">
        <v>0</v>
      </c>
      <c r="M376" s="29">
        <v>0</v>
      </c>
      <c r="N376" s="29">
        <v>0</v>
      </c>
      <c r="O376" s="29">
        <v>0</v>
      </c>
    </row>
    <row r="377" spans="1:15" x14ac:dyDescent="0.25">
      <c r="A377" s="12"/>
      <c r="B377" s="63"/>
      <c r="C377" s="11" t="s">
        <v>16</v>
      </c>
      <c r="D377" s="29">
        <v>365.1</v>
      </c>
      <c r="E377" s="29">
        <v>365.1</v>
      </c>
      <c r="F377" s="29">
        <v>271.10000000000002</v>
      </c>
      <c r="G377" s="29">
        <v>2.6</v>
      </c>
      <c r="H377" s="29">
        <v>465</v>
      </c>
      <c r="I377" s="29">
        <v>465</v>
      </c>
      <c r="J377" s="29">
        <v>320</v>
      </c>
      <c r="K377" s="29">
        <v>0</v>
      </c>
      <c r="L377" s="29">
        <v>510</v>
      </c>
      <c r="M377" s="29">
        <v>510</v>
      </c>
      <c r="N377" s="29">
        <v>355</v>
      </c>
      <c r="O377" s="29">
        <v>0</v>
      </c>
    </row>
    <row r="378" spans="1:15" x14ac:dyDescent="0.25">
      <c r="A378" s="12"/>
      <c r="B378" s="13" t="s">
        <v>14</v>
      </c>
      <c r="C378" s="14"/>
      <c r="D378" s="30">
        <f>SUM(D373:D377)</f>
        <v>1220.7</v>
      </c>
      <c r="E378" s="30">
        <f t="shared" ref="E378:O378" si="507">SUM(E373:E377)</f>
        <v>1220.7</v>
      </c>
      <c r="F378" s="30">
        <f t="shared" si="507"/>
        <v>1080.7</v>
      </c>
      <c r="G378" s="30">
        <f t="shared" si="507"/>
        <v>2.6</v>
      </c>
      <c r="H378" s="30">
        <f t="shared" si="507"/>
        <v>485</v>
      </c>
      <c r="I378" s="30">
        <f t="shared" si="507"/>
        <v>485</v>
      </c>
      <c r="J378" s="30">
        <f t="shared" si="507"/>
        <v>320</v>
      </c>
      <c r="K378" s="30">
        <f t="shared" si="507"/>
        <v>0</v>
      </c>
      <c r="L378" s="30">
        <f t="shared" si="507"/>
        <v>531</v>
      </c>
      <c r="M378" s="30">
        <f t="shared" si="507"/>
        <v>531</v>
      </c>
      <c r="N378" s="30">
        <f t="shared" si="507"/>
        <v>355</v>
      </c>
      <c r="O378" s="30">
        <f t="shared" si="507"/>
        <v>0</v>
      </c>
    </row>
    <row r="379" spans="1:15" ht="24.75" x14ac:dyDescent="0.25">
      <c r="A379" s="15"/>
      <c r="B379" s="20" t="s">
        <v>181</v>
      </c>
      <c r="C379" s="11" t="s">
        <v>43</v>
      </c>
      <c r="D379" s="29">
        <v>0</v>
      </c>
      <c r="E379" s="29">
        <v>0</v>
      </c>
      <c r="F379" s="29">
        <v>0</v>
      </c>
      <c r="G379" s="29">
        <v>0</v>
      </c>
      <c r="H379" s="29">
        <v>0</v>
      </c>
      <c r="I379" s="29">
        <v>0</v>
      </c>
      <c r="J379" s="29">
        <v>0</v>
      </c>
      <c r="K379" s="29">
        <v>0</v>
      </c>
      <c r="L379" s="29">
        <v>0</v>
      </c>
      <c r="M379" s="29">
        <v>0</v>
      </c>
      <c r="N379" s="29">
        <v>0</v>
      </c>
      <c r="O379" s="29">
        <v>0</v>
      </c>
    </row>
    <row r="380" spans="1:15" x14ac:dyDescent="0.25">
      <c r="A380" s="10"/>
      <c r="B380" s="13" t="s">
        <v>14</v>
      </c>
      <c r="C380" s="14"/>
      <c r="D380" s="30">
        <v>0</v>
      </c>
      <c r="E380" s="30">
        <v>0</v>
      </c>
      <c r="F380" s="30">
        <v>0</v>
      </c>
      <c r="G380" s="30">
        <v>0</v>
      </c>
      <c r="H380" s="30">
        <v>0</v>
      </c>
      <c r="I380" s="30">
        <v>0</v>
      </c>
      <c r="J380" s="30">
        <v>0</v>
      </c>
      <c r="K380" s="30">
        <v>0</v>
      </c>
      <c r="L380" s="30">
        <v>0</v>
      </c>
      <c r="M380" s="30">
        <v>0</v>
      </c>
      <c r="N380" s="30">
        <v>0</v>
      </c>
      <c r="O380" s="30">
        <v>0</v>
      </c>
    </row>
    <row r="381" spans="1:15" x14ac:dyDescent="0.25">
      <c r="A381" s="7" t="s">
        <v>182</v>
      </c>
      <c r="B381" s="7"/>
      <c r="C381" s="8" t="s">
        <v>226</v>
      </c>
      <c r="D381" s="28">
        <f>SUM(D387+D389)</f>
        <v>826.6</v>
      </c>
      <c r="E381" s="28">
        <f t="shared" ref="E381:O381" si="508">SUM(E387+E389)</f>
        <v>826.6</v>
      </c>
      <c r="F381" s="28">
        <f t="shared" si="508"/>
        <v>486.2</v>
      </c>
      <c r="G381" s="28">
        <f t="shared" si="508"/>
        <v>0</v>
      </c>
      <c r="H381" s="28">
        <f t="shared" si="508"/>
        <v>3453</v>
      </c>
      <c r="I381" s="28">
        <f t="shared" si="508"/>
        <v>3453</v>
      </c>
      <c r="J381" s="28">
        <f t="shared" si="508"/>
        <v>3008</v>
      </c>
      <c r="K381" s="28">
        <f t="shared" si="508"/>
        <v>0</v>
      </c>
      <c r="L381" s="28">
        <f t="shared" si="508"/>
        <v>3784.9</v>
      </c>
      <c r="M381" s="28">
        <f t="shared" si="508"/>
        <v>3784.9</v>
      </c>
      <c r="N381" s="28">
        <f t="shared" si="508"/>
        <v>3308</v>
      </c>
      <c r="O381" s="28">
        <f t="shared" si="508"/>
        <v>0</v>
      </c>
    </row>
    <row r="382" spans="1:15" x14ac:dyDescent="0.25">
      <c r="A382" s="9"/>
      <c r="B382" s="55" t="s">
        <v>183</v>
      </c>
      <c r="C382" s="48" t="s">
        <v>13</v>
      </c>
      <c r="D382" s="49">
        <v>71.3</v>
      </c>
      <c r="E382" s="49">
        <v>71.3</v>
      </c>
      <c r="F382" s="49">
        <v>0</v>
      </c>
      <c r="G382" s="49">
        <v>0</v>
      </c>
      <c r="H382" s="29">
        <v>2581</v>
      </c>
      <c r="I382" s="29">
        <v>2581</v>
      </c>
      <c r="J382" s="29">
        <v>2464.5</v>
      </c>
      <c r="K382" s="29">
        <v>0</v>
      </c>
      <c r="L382" s="29">
        <v>2839</v>
      </c>
      <c r="M382" s="29">
        <v>2839</v>
      </c>
      <c r="N382" s="29">
        <v>2710.9</v>
      </c>
      <c r="O382" s="29">
        <v>0</v>
      </c>
    </row>
    <row r="383" spans="1:15" x14ac:dyDescent="0.25">
      <c r="A383" s="12"/>
      <c r="B383" s="56"/>
      <c r="C383" s="11" t="s">
        <v>62</v>
      </c>
      <c r="D383" s="29">
        <v>0</v>
      </c>
      <c r="E383" s="29">
        <v>0</v>
      </c>
      <c r="F383" s="29">
        <v>0</v>
      </c>
      <c r="G383" s="29">
        <v>0</v>
      </c>
      <c r="H383" s="29">
        <v>0</v>
      </c>
      <c r="I383" s="29">
        <v>0</v>
      </c>
      <c r="J383" s="29">
        <v>0</v>
      </c>
      <c r="K383" s="29">
        <v>0</v>
      </c>
      <c r="L383" s="29">
        <v>0</v>
      </c>
      <c r="M383" s="29">
        <v>0</v>
      </c>
      <c r="N383" s="29">
        <v>0</v>
      </c>
      <c r="O383" s="29">
        <v>0</v>
      </c>
    </row>
    <row r="384" spans="1:15" x14ac:dyDescent="0.25">
      <c r="A384" s="12"/>
      <c r="B384" s="56"/>
      <c r="C384" s="11" t="s">
        <v>63</v>
      </c>
      <c r="D384" s="29">
        <v>22.5</v>
      </c>
      <c r="E384" s="29">
        <v>22.5</v>
      </c>
      <c r="F384" s="29">
        <v>0</v>
      </c>
      <c r="G384" s="29">
        <v>0</v>
      </c>
      <c r="H384" s="29">
        <v>25</v>
      </c>
      <c r="I384" s="29">
        <v>25</v>
      </c>
      <c r="J384" s="29">
        <v>2.4</v>
      </c>
      <c r="K384" s="29">
        <v>0</v>
      </c>
      <c r="L384" s="29">
        <v>25</v>
      </c>
      <c r="M384" s="29">
        <v>25</v>
      </c>
      <c r="N384" s="29">
        <v>2.4</v>
      </c>
      <c r="O384" s="29">
        <v>0</v>
      </c>
    </row>
    <row r="385" spans="1:15" x14ac:dyDescent="0.25">
      <c r="A385" s="12"/>
      <c r="B385" s="56"/>
      <c r="C385" s="11" t="s">
        <v>33</v>
      </c>
      <c r="D385" s="29">
        <v>0</v>
      </c>
      <c r="E385" s="29">
        <v>0</v>
      </c>
      <c r="F385" s="29">
        <v>0</v>
      </c>
      <c r="G385" s="29">
        <v>0</v>
      </c>
      <c r="H385" s="29">
        <v>0</v>
      </c>
      <c r="I385" s="29">
        <v>0</v>
      </c>
      <c r="J385" s="29">
        <v>0</v>
      </c>
      <c r="K385" s="29">
        <v>0</v>
      </c>
      <c r="L385" s="29">
        <v>0</v>
      </c>
      <c r="M385" s="29">
        <v>0</v>
      </c>
      <c r="N385" s="29">
        <v>0</v>
      </c>
      <c r="O385" s="29">
        <v>0</v>
      </c>
    </row>
    <row r="386" spans="1:15" x14ac:dyDescent="0.25">
      <c r="A386" s="12"/>
      <c r="B386" s="57"/>
      <c r="C386" s="11" t="s">
        <v>16</v>
      </c>
      <c r="D386" s="29">
        <v>627.70000000000005</v>
      </c>
      <c r="E386" s="29">
        <v>627.70000000000005</v>
      </c>
      <c r="F386" s="29">
        <v>486.2</v>
      </c>
      <c r="G386" s="29">
        <v>0</v>
      </c>
      <c r="H386" s="29">
        <v>741.9</v>
      </c>
      <c r="I386" s="29">
        <v>741.9</v>
      </c>
      <c r="J386" s="29">
        <v>541.1</v>
      </c>
      <c r="K386" s="29">
        <v>0</v>
      </c>
      <c r="L386" s="29">
        <v>815.8</v>
      </c>
      <c r="M386" s="29">
        <v>815.8</v>
      </c>
      <c r="N386" s="29">
        <v>594.70000000000005</v>
      </c>
      <c r="O386" s="29">
        <v>0</v>
      </c>
    </row>
    <row r="387" spans="1:15" x14ac:dyDescent="0.25">
      <c r="A387" s="12"/>
      <c r="B387" s="13" t="s">
        <v>14</v>
      </c>
      <c r="C387" s="14"/>
      <c r="D387" s="30">
        <f>SUM(D382:D386)</f>
        <v>721.5</v>
      </c>
      <c r="E387" s="30">
        <f t="shared" ref="E387:O387" si="509">SUM(E382:E386)</f>
        <v>721.5</v>
      </c>
      <c r="F387" s="30">
        <f t="shared" si="509"/>
        <v>486.2</v>
      </c>
      <c r="G387" s="30">
        <f t="shared" si="509"/>
        <v>0</v>
      </c>
      <c r="H387" s="30">
        <f t="shared" si="509"/>
        <v>3347.9</v>
      </c>
      <c r="I387" s="30">
        <f t="shared" si="509"/>
        <v>3347.9</v>
      </c>
      <c r="J387" s="30">
        <f t="shared" si="509"/>
        <v>3008</v>
      </c>
      <c r="K387" s="30">
        <f t="shared" si="509"/>
        <v>0</v>
      </c>
      <c r="L387" s="30">
        <f t="shared" si="509"/>
        <v>3679.8</v>
      </c>
      <c r="M387" s="30">
        <f t="shared" si="509"/>
        <v>3679.8</v>
      </c>
      <c r="N387" s="30">
        <f t="shared" si="509"/>
        <v>3308</v>
      </c>
      <c r="O387" s="30">
        <f t="shared" si="509"/>
        <v>0</v>
      </c>
    </row>
    <row r="388" spans="1:15" x14ac:dyDescent="0.25">
      <c r="A388" s="12"/>
      <c r="B388" s="20" t="s">
        <v>184</v>
      </c>
      <c r="C388" s="11" t="s">
        <v>43</v>
      </c>
      <c r="D388" s="29">
        <v>105.1</v>
      </c>
      <c r="E388" s="29">
        <v>105.1</v>
      </c>
      <c r="F388" s="29">
        <v>0</v>
      </c>
      <c r="G388" s="29">
        <v>0</v>
      </c>
      <c r="H388" s="29">
        <v>105.1</v>
      </c>
      <c r="I388" s="29">
        <v>105.1</v>
      </c>
      <c r="J388" s="29">
        <v>0</v>
      </c>
      <c r="K388" s="29">
        <v>0</v>
      </c>
      <c r="L388" s="29">
        <v>105.1</v>
      </c>
      <c r="M388" s="29">
        <v>105.1</v>
      </c>
      <c r="N388" s="29">
        <v>0</v>
      </c>
      <c r="O388" s="29">
        <v>0</v>
      </c>
    </row>
    <row r="389" spans="1:15" x14ac:dyDescent="0.25">
      <c r="A389" s="12"/>
      <c r="B389" s="13" t="s">
        <v>14</v>
      </c>
      <c r="C389" s="14"/>
      <c r="D389" s="30">
        <f>SUM(D388)</f>
        <v>105.1</v>
      </c>
      <c r="E389" s="30">
        <f t="shared" ref="E389:O389" si="510">SUM(E388)</f>
        <v>105.1</v>
      </c>
      <c r="F389" s="30">
        <f t="shared" si="510"/>
        <v>0</v>
      </c>
      <c r="G389" s="30">
        <f t="shared" si="510"/>
        <v>0</v>
      </c>
      <c r="H389" s="30">
        <f t="shared" si="510"/>
        <v>105.1</v>
      </c>
      <c r="I389" s="30">
        <f t="shared" si="510"/>
        <v>105.1</v>
      </c>
      <c r="J389" s="30">
        <f t="shared" si="510"/>
        <v>0</v>
      </c>
      <c r="K389" s="30">
        <f t="shared" si="510"/>
        <v>0</v>
      </c>
      <c r="L389" s="30">
        <f t="shared" si="510"/>
        <v>105.1</v>
      </c>
      <c r="M389" s="30">
        <f t="shared" si="510"/>
        <v>105.1</v>
      </c>
      <c r="N389" s="30">
        <f t="shared" si="510"/>
        <v>0</v>
      </c>
      <c r="O389" s="30">
        <f t="shared" si="510"/>
        <v>0</v>
      </c>
    </row>
    <row r="390" spans="1:15" ht="24" x14ac:dyDescent="0.25">
      <c r="A390" s="7" t="s">
        <v>185</v>
      </c>
      <c r="B390" s="7"/>
      <c r="C390" s="8" t="s">
        <v>226</v>
      </c>
      <c r="D390" s="28">
        <f>SUM(D395+D397)</f>
        <v>887.40000000000009</v>
      </c>
      <c r="E390" s="28">
        <f t="shared" ref="E390:O390" si="511">SUM(E395+E397)</f>
        <v>887.40000000000009</v>
      </c>
      <c r="F390" s="28">
        <f t="shared" si="511"/>
        <v>811.7</v>
      </c>
      <c r="G390" s="28">
        <f t="shared" si="511"/>
        <v>0</v>
      </c>
      <c r="H390" s="28">
        <f t="shared" si="511"/>
        <v>1004.0999999999999</v>
      </c>
      <c r="I390" s="28">
        <f t="shared" si="511"/>
        <v>1004.0999999999999</v>
      </c>
      <c r="J390" s="28">
        <f t="shared" si="511"/>
        <v>923.8</v>
      </c>
      <c r="K390" s="28">
        <f t="shared" si="511"/>
        <v>0</v>
      </c>
      <c r="L390" s="28">
        <f t="shared" si="511"/>
        <v>1104.4000000000001</v>
      </c>
      <c r="M390" s="28">
        <f t="shared" si="511"/>
        <v>1104.4000000000001</v>
      </c>
      <c r="N390" s="28">
        <f t="shared" si="511"/>
        <v>1016.1</v>
      </c>
      <c r="O390" s="28">
        <f t="shared" si="511"/>
        <v>0</v>
      </c>
    </row>
    <row r="391" spans="1:15" x14ac:dyDescent="0.25">
      <c r="A391" s="9"/>
      <c r="B391" s="55" t="s">
        <v>186</v>
      </c>
      <c r="C391" s="11" t="s">
        <v>13</v>
      </c>
      <c r="D391" s="29">
        <v>661.2</v>
      </c>
      <c r="E391" s="29">
        <v>661.2</v>
      </c>
      <c r="F391" s="29">
        <v>640.4</v>
      </c>
      <c r="G391" s="29">
        <v>0</v>
      </c>
      <c r="H391" s="29">
        <v>727.3</v>
      </c>
      <c r="I391" s="29">
        <v>727.3</v>
      </c>
      <c r="J391" s="29">
        <v>714.8</v>
      </c>
      <c r="K391" s="29">
        <v>0</v>
      </c>
      <c r="L391" s="29">
        <v>800</v>
      </c>
      <c r="M391" s="29">
        <v>800</v>
      </c>
      <c r="N391" s="29">
        <v>786.2</v>
      </c>
      <c r="O391" s="29">
        <v>0</v>
      </c>
    </row>
    <row r="392" spans="1:15" x14ac:dyDescent="0.25">
      <c r="A392" s="12"/>
      <c r="B392" s="56"/>
      <c r="C392" s="11" t="s">
        <v>63</v>
      </c>
      <c r="D392" s="29">
        <v>0</v>
      </c>
      <c r="E392" s="29">
        <v>0</v>
      </c>
      <c r="F392" s="29">
        <v>0</v>
      </c>
      <c r="G392" s="29">
        <v>0</v>
      </c>
      <c r="H392" s="29">
        <v>1.1000000000000001</v>
      </c>
      <c r="I392" s="29">
        <v>1.1000000000000001</v>
      </c>
      <c r="J392" s="29">
        <v>0.7</v>
      </c>
      <c r="K392" s="29">
        <v>0</v>
      </c>
      <c r="L392" s="29">
        <v>1.2</v>
      </c>
      <c r="M392" s="29">
        <v>1.2</v>
      </c>
      <c r="N392" s="29">
        <v>0.8</v>
      </c>
      <c r="O392" s="29">
        <v>0</v>
      </c>
    </row>
    <row r="393" spans="1:15" x14ac:dyDescent="0.25">
      <c r="A393" s="12"/>
      <c r="B393" s="56"/>
      <c r="C393" s="11" t="s">
        <v>33</v>
      </c>
      <c r="D393" s="29">
        <v>0</v>
      </c>
      <c r="E393" s="29">
        <v>0</v>
      </c>
      <c r="F393" s="29">
        <v>0</v>
      </c>
      <c r="G393" s="29">
        <v>0</v>
      </c>
      <c r="H393" s="29">
        <v>0</v>
      </c>
      <c r="I393" s="29">
        <v>0</v>
      </c>
      <c r="J393" s="29">
        <v>0</v>
      </c>
      <c r="K393" s="29">
        <v>0</v>
      </c>
      <c r="L393" s="29">
        <v>0</v>
      </c>
      <c r="M393" s="29">
        <v>0</v>
      </c>
      <c r="N393" s="29">
        <v>0</v>
      </c>
      <c r="O393" s="29">
        <v>0</v>
      </c>
    </row>
    <row r="394" spans="1:15" x14ac:dyDescent="0.25">
      <c r="A394" s="12"/>
      <c r="B394" s="57"/>
      <c r="C394" s="11" t="s">
        <v>16</v>
      </c>
      <c r="D394" s="29">
        <v>226.2</v>
      </c>
      <c r="E394" s="29">
        <v>226.2</v>
      </c>
      <c r="F394" s="29">
        <v>171.3</v>
      </c>
      <c r="G394" s="29">
        <v>0</v>
      </c>
      <c r="H394" s="29">
        <v>275.7</v>
      </c>
      <c r="I394" s="29">
        <v>275.7</v>
      </c>
      <c r="J394" s="29">
        <v>208.3</v>
      </c>
      <c r="K394" s="29">
        <v>0</v>
      </c>
      <c r="L394" s="29">
        <v>303.2</v>
      </c>
      <c r="M394" s="29">
        <v>303.2</v>
      </c>
      <c r="N394" s="29">
        <v>229.1</v>
      </c>
      <c r="O394" s="29">
        <v>0</v>
      </c>
    </row>
    <row r="395" spans="1:15" x14ac:dyDescent="0.25">
      <c r="A395" s="12"/>
      <c r="B395" s="13" t="s">
        <v>14</v>
      </c>
      <c r="C395" s="14"/>
      <c r="D395" s="30">
        <f>SUM(D391:D394)</f>
        <v>887.40000000000009</v>
      </c>
      <c r="E395" s="30">
        <f t="shared" ref="E395:O395" si="512">SUM(E391:E394)</f>
        <v>887.40000000000009</v>
      </c>
      <c r="F395" s="30">
        <f t="shared" si="512"/>
        <v>811.7</v>
      </c>
      <c r="G395" s="30">
        <f t="shared" si="512"/>
        <v>0</v>
      </c>
      <c r="H395" s="30">
        <f t="shared" si="512"/>
        <v>1004.0999999999999</v>
      </c>
      <c r="I395" s="30">
        <f t="shared" si="512"/>
        <v>1004.0999999999999</v>
      </c>
      <c r="J395" s="30">
        <f t="shared" si="512"/>
        <v>923.8</v>
      </c>
      <c r="K395" s="30">
        <f t="shared" si="512"/>
        <v>0</v>
      </c>
      <c r="L395" s="30">
        <f t="shared" si="512"/>
        <v>1104.4000000000001</v>
      </c>
      <c r="M395" s="30">
        <f t="shared" si="512"/>
        <v>1104.4000000000001</v>
      </c>
      <c r="N395" s="30">
        <f t="shared" si="512"/>
        <v>1016.1</v>
      </c>
      <c r="O395" s="30">
        <f t="shared" si="512"/>
        <v>0</v>
      </c>
    </row>
    <row r="396" spans="1:15" ht="24.75" x14ac:dyDescent="0.25">
      <c r="A396" s="15"/>
      <c r="B396" s="20" t="s">
        <v>187</v>
      </c>
      <c r="C396" s="11" t="s">
        <v>43</v>
      </c>
      <c r="D396" s="29">
        <v>0</v>
      </c>
      <c r="E396" s="29">
        <v>0</v>
      </c>
      <c r="F396" s="29">
        <v>0</v>
      </c>
      <c r="G396" s="29">
        <v>0</v>
      </c>
      <c r="H396" s="29">
        <v>0</v>
      </c>
      <c r="I396" s="29">
        <v>0</v>
      </c>
      <c r="J396" s="29">
        <v>0</v>
      </c>
      <c r="K396" s="29">
        <v>0</v>
      </c>
      <c r="L396" s="29">
        <v>0</v>
      </c>
      <c r="M396" s="29">
        <v>0</v>
      </c>
      <c r="N396" s="29">
        <v>0</v>
      </c>
      <c r="O396" s="29">
        <v>0</v>
      </c>
    </row>
    <row r="397" spans="1:15" x14ac:dyDescent="0.25">
      <c r="A397" s="10"/>
      <c r="B397" s="13" t="s">
        <v>14</v>
      </c>
      <c r="C397" s="14"/>
      <c r="D397" s="30">
        <f>SUM(D396)</f>
        <v>0</v>
      </c>
      <c r="E397" s="30">
        <f t="shared" ref="E397:O397" si="513">SUM(E396)</f>
        <v>0</v>
      </c>
      <c r="F397" s="30">
        <f t="shared" si="513"/>
        <v>0</v>
      </c>
      <c r="G397" s="30">
        <f t="shared" si="513"/>
        <v>0</v>
      </c>
      <c r="H397" s="30">
        <f t="shared" si="513"/>
        <v>0</v>
      </c>
      <c r="I397" s="30">
        <f t="shared" si="513"/>
        <v>0</v>
      </c>
      <c r="J397" s="30">
        <f t="shared" si="513"/>
        <v>0</v>
      </c>
      <c r="K397" s="30">
        <f t="shared" si="513"/>
        <v>0</v>
      </c>
      <c r="L397" s="30">
        <f t="shared" si="513"/>
        <v>0</v>
      </c>
      <c r="M397" s="30">
        <f t="shared" si="513"/>
        <v>0</v>
      </c>
      <c r="N397" s="30">
        <f t="shared" si="513"/>
        <v>0</v>
      </c>
      <c r="O397" s="30">
        <f t="shared" si="513"/>
        <v>0</v>
      </c>
    </row>
    <row r="398" spans="1:15" ht="24" x14ac:dyDescent="0.25">
      <c r="A398" s="7" t="s">
        <v>188</v>
      </c>
      <c r="B398" s="7"/>
      <c r="C398" s="8" t="s">
        <v>226</v>
      </c>
      <c r="D398" s="28">
        <f>SUM(D402+D404+D406)</f>
        <v>1039.3</v>
      </c>
      <c r="E398" s="28">
        <f t="shared" ref="E398:O398" si="514">SUM(E402+E404+E406)</f>
        <v>1039.3</v>
      </c>
      <c r="F398" s="28">
        <f t="shared" si="514"/>
        <v>937.4</v>
      </c>
      <c r="G398" s="28">
        <f t="shared" si="514"/>
        <v>0</v>
      </c>
      <c r="H398" s="28">
        <f t="shared" si="514"/>
        <v>0</v>
      </c>
      <c r="I398" s="28">
        <f t="shared" si="514"/>
        <v>0</v>
      </c>
      <c r="J398" s="28">
        <f t="shared" si="514"/>
        <v>0</v>
      </c>
      <c r="K398" s="28">
        <f t="shared" si="514"/>
        <v>0</v>
      </c>
      <c r="L398" s="28">
        <f t="shared" si="514"/>
        <v>0</v>
      </c>
      <c r="M398" s="28">
        <f t="shared" si="514"/>
        <v>0</v>
      </c>
      <c r="N398" s="28">
        <f t="shared" si="514"/>
        <v>0</v>
      </c>
      <c r="O398" s="28">
        <f t="shared" si="514"/>
        <v>0</v>
      </c>
    </row>
    <row r="399" spans="1:15" ht="15.75" customHeight="1" x14ac:dyDescent="0.25">
      <c r="A399" s="9"/>
      <c r="B399" s="55" t="s">
        <v>189</v>
      </c>
      <c r="C399" s="11" t="s">
        <v>13</v>
      </c>
      <c r="D399" s="29">
        <v>763.4</v>
      </c>
      <c r="E399" s="29">
        <v>763.4</v>
      </c>
      <c r="F399" s="29">
        <v>735.5</v>
      </c>
      <c r="G399" s="29">
        <v>0</v>
      </c>
      <c r="H399" s="29">
        <v>0</v>
      </c>
      <c r="I399" s="29">
        <v>0</v>
      </c>
      <c r="J399" s="29">
        <v>0</v>
      </c>
      <c r="K399" s="29">
        <v>0</v>
      </c>
      <c r="L399" s="29">
        <v>0</v>
      </c>
      <c r="M399" s="29">
        <v>0</v>
      </c>
      <c r="N399" s="29">
        <v>0</v>
      </c>
      <c r="O399" s="29">
        <v>0</v>
      </c>
    </row>
    <row r="400" spans="1:15" x14ac:dyDescent="0.25">
      <c r="A400" s="12"/>
      <c r="B400" s="56"/>
      <c r="C400" s="11" t="s">
        <v>63</v>
      </c>
      <c r="D400" s="29">
        <v>10</v>
      </c>
      <c r="E400" s="29">
        <v>10</v>
      </c>
      <c r="F400" s="29">
        <v>0.9</v>
      </c>
      <c r="G400" s="29">
        <v>0</v>
      </c>
      <c r="H400" s="29">
        <v>0</v>
      </c>
      <c r="I400" s="29">
        <v>0</v>
      </c>
      <c r="J400" s="29">
        <v>0</v>
      </c>
      <c r="K400" s="29">
        <v>0</v>
      </c>
      <c r="L400" s="29">
        <v>0</v>
      </c>
      <c r="M400" s="29">
        <v>0</v>
      </c>
      <c r="N400" s="29">
        <v>0</v>
      </c>
      <c r="O400" s="29">
        <v>0</v>
      </c>
    </row>
    <row r="401" spans="1:15" ht="18.75" customHeight="1" x14ac:dyDescent="0.25">
      <c r="A401" s="12"/>
      <c r="B401" s="57"/>
      <c r="C401" s="11" t="s">
        <v>16</v>
      </c>
      <c r="D401" s="29">
        <v>265.89999999999998</v>
      </c>
      <c r="E401" s="29">
        <v>265.89999999999998</v>
      </c>
      <c r="F401" s="29">
        <v>201</v>
      </c>
      <c r="G401" s="29">
        <v>0</v>
      </c>
      <c r="H401" s="29">
        <v>0</v>
      </c>
      <c r="I401" s="29">
        <v>0</v>
      </c>
      <c r="J401" s="29">
        <v>0</v>
      </c>
      <c r="K401" s="29">
        <v>0</v>
      </c>
      <c r="L401" s="29">
        <v>0</v>
      </c>
      <c r="M401" s="29">
        <v>0</v>
      </c>
      <c r="N401" s="29">
        <v>0</v>
      </c>
      <c r="O401" s="29">
        <v>0</v>
      </c>
    </row>
    <row r="402" spans="1:15" x14ac:dyDescent="0.25">
      <c r="A402" s="12"/>
      <c r="B402" s="13" t="s">
        <v>14</v>
      </c>
      <c r="C402" s="14"/>
      <c r="D402" s="30">
        <f>SUM(D399:D401)</f>
        <v>1039.3</v>
      </c>
      <c r="E402" s="30">
        <f t="shared" ref="E402:O402" si="515">SUM(E399:E401)</f>
        <v>1039.3</v>
      </c>
      <c r="F402" s="30">
        <f t="shared" si="515"/>
        <v>937.4</v>
      </c>
      <c r="G402" s="30">
        <f t="shared" si="515"/>
        <v>0</v>
      </c>
      <c r="H402" s="30">
        <f t="shared" si="515"/>
        <v>0</v>
      </c>
      <c r="I402" s="30">
        <f t="shared" si="515"/>
        <v>0</v>
      </c>
      <c r="J402" s="30">
        <f t="shared" si="515"/>
        <v>0</v>
      </c>
      <c r="K402" s="30">
        <f t="shared" si="515"/>
        <v>0</v>
      </c>
      <c r="L402" s="30">
        <f t="shared" si="515"/>
        <v>0</v>
      </c>
      <c r="M402" s="30">
        <f t="shared" si="515"/>
        <v>0</v>
      </c>
      <c r="N402" s="30">
        <f t="shared" si="515"/>
        <v>0</v>
      </c>
      <c r="O402" s="30">
        <f t="shared" si="515"/>
        <v>0</v>
      </c>
    </row>
    <row r="403" spans="1:15" ht="48.75" x14ac:dyDescent="0.25">
      <c r="A403" s="12"/>
      <c r="B403" s="85" t="s">
        <v>248</v>
      </c>
      <c r="C403" s="11" t="s">
        <v>63</v>
      </c>
      <c r="D403" s="29">
        <v>0</v>
      </c>
      <c r="E403" s="29">
        <v>0</v>
      </c>
      <c r="F403" s="29">
        <v>0</v>
      </c>
      <c r="G403" s="29">
        <v>0</v>
      </c>
      <c r="H403" s="29">
        <v>0</v>
      </c>
      <c r="I403" s="29">
        <v>0</v>
      </c>
      <c r="J403" s="29">
        <v>0</v>
      </c>
      <c r="K403" s="29">
        <v>0</v>
      </c>
      <c r="L403" s="29">
        <v>0</v>
      </c>
      <c r="M403" s="29">
        <v>0</v>
      </c>
      <c r="N403" s="29">
        <v>0</v>
      </c>
      <c r="O403" s="29">
        <v>0</v>
      </c>
    </row>
    <row r="404" spans="1:15" x14ac:dyDescent="0.25">
      <c r="A404" s="12"/>
      <c r="B404" s="13" t="s">
        <v>14</v>
      </c>
      <c r="C404" s="14"/>
      <c r="D404" s="30">
        <f>SUM(D403)</f>
        <v>0</v>
      </c>
      <c r="E404" s="30">
        <f t="shared" ref="E404:O404" si="516">SUM(E403)</f>
        <v>0</v>
      </c>
      <c r="F404" s="30">
        <f t="shared" si="516"/>
        <v>0</v>
      </c>
      <c r="G404" s="30">
        <f t="shared" si="516"/>
        <v>0</v>
      </c>
      <c r="H404" s="30">
        <f t="shared" si="516"/>
        <v>0</v>
      </c>
      <c r="I404" s="30">
        <f t="shared" si="516"/>
        <v>0</v>
      </c>
      <c r="J404" s="30">
        <f t="shared" si="516"/>
        <v>0</v>
      </c>
      <c r="K404" s="30">
        <f t="shared" si="516"/>
        <v>0</v>
      </c>
      <c r="L404" s="30">
        <f t="shared" si="516"/>
        <v>0</v>
      </c>
      <c r="M404" s="30">
        <f t="shared" si="516"/>
        <v>0</v>
      </c>
      <c r="N404" s="30">
        <f t="shared" si="516"/>
        <v>0</v>
      </c>
      <c r="O404" s="30">
        <f t="shared" si="516"/>
        <v>0</v>
      </c>
    </row>
    <row r="405" spans="1:15" ht="24.75" x14ac:dyDescent="0.25">
      <c r="A405" s="15"/>
      <c r="B405" s="20" t="s">
        <v>190</v>
      </c>
      <c r="C405" s="11" t="s">
        <v>43</v>
      </c>
      <c r="D405" s="29">
        <v>0</v>
      </c>
      <c r="E405" s="29">
        <v>0</v>
      </c>
      <c r="F405" s="29">
        <v>0</v>
      </c>
      <c r="G405" s="29">
        <v>0</v>
      </c>
      <c r="H405" s="29">
        <v>0</v>
      </c>
      <c r="I405" s="29">
        <v>0</v>
      </c>
      <c r="J405" s="29">
        <v>0</v>
      </c>
      <c r="K405" s="29">
        <v>0</v>
      </c>
      <c r="L405" s="29">
        <v>0</v>
      </c>
      <c r="M405" s="29">
        <v>0</v>
      </c>
      <c r="N405" s="29">
        <v>0</v>
      </c>
      <c r="O405" s="29">
        <v>0</v>
      </c>
    </row>
    <row r="406" spans="1:15" x14ac:dyDescent="0.25">
      <c r="A406" s="10"/>
      <c r="B406" s="13" t="s">
        <v>14</v>
      </c>
      <c r="C406" s="14"/>
      <c r="D406" s="30">
        <f>SUM(D405)</f>
        <v>0</v>
      </c>
      <c r="E406" s="30">
        <f t="shared" ref="E406:O406" si="517">SUM(E405)</f>
        <v>0</v>
      </c>
      <c r="F406" s="30">
        <f t="shared" si="517"/>
        <v>0</v>
      </c>
      <c r="G406" s="30">
        <f t="shared" si="517"/>
        <v>0</v>
      </c>
      <c r="H406" s="30">
        <f t="shared" si="517"/>
        <v>0</v>
      </c>
      <c r="I406" s="30">
        <f t="shared" si="517"/>
        <v>0</v>
      </c>
      <c r="J406" s="30">
        <f t="shared" si="517"/>
        <v>0</v>
      </c>
      <c r="K406" s="30">
        <f t="shared" si="517"/>
        <v>0</v>
      </c>
      <c r="L406" s="30">
        <f t="shared" si="517"/>
        <v>0</v>
      </c>
      <c r="M406" s="30">
        <f t="shared" si="517"/>
        <v>0</v>
      </c>
      <c r="N406" s="30">
        <f t="shared" si="517"/>
        <v>0</v>
      </c>
      <c r="O406" s="30">
        <f t="shared" si="517"/>
        <v>0</v>
      </c>
    </row>
    <row r="407" spans="1:15" ht="24" x14ac:dyDescent="0.25">
      <c r="A407" s="7" t="s">
        <v>191</v>
      </c>
      <c r="B407" s="7"/>
      <c r="C407" s="8" t="s">
        <v>226</v>
      </c>
      <c r="D407" s="28">
        <f>SUM(D412)</f>
        <v>715.8</v>
      </c>
      <c r="E407" s="28">
        <f t="shared" ref="E407:O407" si="518">SUM(E412)</f>
        <v>715.8</v>
      </c>
      <c r="F407" s="28">
        <f t="shared" si="518"/>
        <v>637.69999999999993</v>
      </c>
      <c r="G407" s="28">
        <f t="shared" si="518"/>
        <v>0</v>
      </c>
      <c r="H407" s="28">
        <f t="shared" si="518"/>
        <v>790.5</v>
      </c>
      <c r="I407" s="28">
        <f t="shared" si="518"/>
        <v>790.5</v>
      </c>
      <c r="J407" s="28">
        <f t="shared" si="518"/>
        <v>695.4</v>
      </c>
      <c r="K407" s="28">
        <f t="shared" si="518"/>
        <v>0</v>
      </c>
      <c r="L407" s="28">
        <f t="shared" si="518"/>
        <v>846</v>
      </c>
      <c r="M407" s="28">
        <f t="shared" si="518"/>
        <v>846</v>
      </c>
      <c r="N407" s="28">
        <f t="shared" si="518"/>
        <v>750</v>
      </c>
      <c r="O407" s="28">
        <f t="shared" si="518"/>
        <v>0</v>
      </c>
    </row>
    <row r="408" spans="1:15" x14ac:dyDescent="0.25">
      <c r="A408" s="9"/>
      <c r="B408" s="58" t="s">
        <v>192</v>
      </c>
      <c r="C408" s="11" t="s">
        <v>13</v>
      </c>
      <c r="D408" s="29">
        <v>27.8</v>
      </c>
      <c r="E408" s="29">
        <v>27.8</v>
      </c>
      <c r="F408" s="29">
        <v>27.4</v>
      </c>
      <c r="G408" s="29">
        <v>0</v>
      </c>
      <c r="H408" s="29">
        <v>29</v>
      </c>
      <c r="I408" s="29">
        <v>29</v>
      </c>
      <c r="J408" s="29">
        <v>28.6</v>
      </c>
      <c r="K408" s="29">
        <v>0</v>
      </c>
      <c r="L408" s="29">
        <v>30.3</v>
      </c>
      <c r="M408" s="29">
        <v>30.3</v>
      </c>
      <c r="N408" s="29">
        <v>29.8</v>
      </c>
      <c r="O408" s="29">
        <v>0</v>
      </c>
    </row>
    <row r="409" spans="1:15" x14ac:dyDescent="0.25">
      <c r="A409" s="12"/>
      <c r="B409" s="59"/>
      <c r="C409" s="11" t="s">
        <v>62</v>
      </c>
      <c r="D409" s="29">
        <v>0</v>
      </c>
      <c r="E409" s="29">
        <v>0</v>
      </c>
      <c r="F409" s="29">
        <v>0</v>
      </c>
      <c r="G409" s="29">
        <v>0</v>
      </c>
      <c r="H409" s="29">
        <v>0</v>
      </c>
      <c r="I409" s="29">
        <v>0</v>
      </c>
      <c r="J409" s="29">
        <v>0</v>
      </c>
      <c r="K409" s="29">
        <v>0</v>
      </c>
      <c r="L409" s="29">
        <v>0</v>
      </c>
      <c r="M409" s="29">
        <v>0</v>
      </c>
      <c r="N409" s="29">
        <v>0</v>
      </c>
      <c r="O409" s="29">
        <v>0</v>
      </c>
    </row>
    <row r="410" spans="1:15" x14ac:dyDescent="0.25">
      <c r="A410" s="12"/>
      <c r="B410" s="59"/>
      <c r="C410" s="11" t="s">
        <v>63</v>
      </c>
      <c r="D410" s="29">
        <v>37</v>
      </c>
      <c r="E410" s="29">
        <v>37</v>
      </c>
      <c r="F410" s="29">
        <v>0</v>
      </c>
      <c r="G410" s="29">
        <v>0</v>
      </c>
      <c r="H410" s="29">
        <v>37</v>
      </c>
      <c r="I410" s="29">
        <v>37</v>
      </c>
      <c r="J410" s="29">
        <v>0</v>
      </c>
      <c r="K410" s="29">
        <v>0</v>
      </c>
      <c r="L410" s="29">
        <v>37</v>
      </c>
      <c r="M410" s="29">
        <v>37</v>
      </c>
      <c r="N410" s="29">
        <v>0</v>
      </c>
      <c r="O410" s="29">
        <v>0</v>
      </c>
    </row>
    <row r="411" spans="1:15" x14ac:dyDescent="0.25">
      <c r="A411" s="12"/>
      <c r="B411" s="60"/>
      <c r="C411" s="11" t="s">
        <v>16</v>
      </c>
      <c r="D411" s="29">
        <v>651</v>
      </c>
      <c r="E411" s="29">
        <v>651</v>
      </c>
      <c r="F411" s="29">
        <v>610.29999999999995</v>
      </c>
      <c r="G411" s="29">
        <v>0</v>
      </c>
      <c r="H411" s="29">
        <v>724.5</v>
      </c>
      <c r="I411" s="29">
        <v>724.5</v>
      </c>
      <c r="J411" s="29">
        <v>666.8</v>
      </c>
      <c r="K411" s="29">
        <v>0</v>
      </c>
      <c r="L411" s="29">
        <v>778.7</v>
      </c>
      <c r="M411" s="29">
        <v>778.7</v>
      </c>
      <c r="N411" s="29">
        <v>720.2</v>
      </c>
      <c r="O411" s="29">
        <v>0</v>
      </c>
    </row>
    <row r="412" spans="1:15" x14ac:dyDescent="0.25">
      <c r="A412" s="12"/>
      <c r="B412" s="13" t="s">
        <v>14</v>
      </c>
      <c r="C412" s="14"/>
      <c r="D412" s="30">
        <f>SUM(D408:D411)</f>
        <v>715.8</v>
      </c>
      <c r="E412" s="30">
        <f t="shared" ref="E412:O412" si="519">SUM(E408:E411)</f>
        <v>715.8</v>
      </c>
      <c r="F412" s="30">
        <f t="shared" si="519"/>
        <v>637.69999999999993</v>
      </c>
      <c r="G412" s="30">
        <f t="shared" si="519"/>
        <v>0</v>
      </c>
      <c r="H412" s="30">
        <f t="shared" si="519"/>
        <v>790.5</v>
      </c>
      <c r="I412" s="30">
        <f t="shared" si="519"/>
        <v>790.5</v>
      </c>
      <c r="J412" s="30">
        <f t="shared" si="519"/>
        <v>695.4</v>
      </c>
      <c r="K412" s="30">
        <f t="shared" si="519"/>
        <v>0</v>
      </c>
      <c r="L412" s="30">
        <f t="shared" si="519"/>
        <v>846</v>
      </c>
      <c r="M412" s="30">
        <f t="shared" si="519"/>
        <v>846</v>
      </c>
      <c r="N412" s="30">
        <f t="shared" si="519"/>
        <v>750</v>
      </c>
      <c r="O412" s="30">
        <f t="shared" si="519"/>
        <v>0</v>
      </c>
    </row>
    <row r="413" spans="1:15" ht="24" x14ac:dyDescent="0.25">
      <c r="A413" s="7" t="s">
        <v>193</v>
      </c>
      <c r="B413" s="7"/>
      <c r="C413" s="8" t="s">
        <v>226</v>
      </c>
      <c r="D413" s="28">
        <f>SUM(D420+D422)</f>
        <v>1338.1</v>
      </c>
      <c r="E413" s="28">
        <f t="shared" ref="E413:O413" si="520">SUM(E420+E422)</f>
        <v>1338.1</v>
      </c>
      <c r="F413" s="28">
        <f t="shared" si="520"/>
        <v>1229.0999999999999</v>
      </c>
      <c r="G413" s="28">
        <f t="shared" si="520"/>
        <v>0</v>
      </c>
      <c r="H413" s="28">
        <f t="shared" si="520"/>
        <v>0</v>
      </c>
      <c r="I413" s="28">
        <f t="shared" si="520"/>
        <v>0</v>
      </c>
      <c r="J413" s="28">
        <f t="shared" si="520"/>
        <v>0</v>
      </c>
      <c r="K413" s="28">
        <f t="shared" si="520"/>
        <v>0</v>
      </c>
      <c r="L413" s="28">
        <f t="shared" si="520"/>
        <v>0</v>
      </c>
      <c r="M413" s="28">
        <f t="shared" si="520"/>
        <v>0</v>
      </c>
      <c r="N413" s="28">
        <f t="shared" si="520"/>
        <v>0</v>
      </c>
      <c r="O413" s="28">
        <f t="shared" si="520"/>
        <v>0</v>
      </c>
    </row>
    <row r="414" spans="1:15" x14ac:dyDescent="0.25">
      <c r="A414" s="9"/>
      <c r="B414" s="58" t="s">
        <v>194</v>
      </c>
      <c r="C414" s="11" t="s">
        <v>103</v>
      </c>
      <c r="D414" s="29">
        <v>0</v>
      </c>
      <c r="E414" s="29">
        <v>0</v>
      </c>
      <c r="F414" s="29">
        <v>0</v>
      </c>
      <c r="G414" s="29">
        <v>0</v>
      </c>
      <c r="H414" s="29">
        <v>0</v>
      </c>
      <c r="I414" s="29">
        <v>0</v>
      </c>
      <c r="J414" s="29">
        <v>0</v>
      </c>
      <c r="K414" s="29">
        <v>0</v>
      </c>
      <c r="L414" s="29">
        <v>0</v>
      </c>
      <c r="M414" s="29">
        <v>0</v>
      </c>
      <c r="N414" s="29">
        <v>0</v>
      </c>
      <c r="O414" s="29">
        <v>0</v>
      </c>
    </row>
    <row r="415" spans="1:15" x14ac:dyDescent="0.25">
      <c r="A415" s="12"/>
      <c r="B415" s="59"/>
      <c r="C415" s="11" t="s">
        <v>13</v>
      </c>
      <c r="D415" s="29">
        <v>825.1</v>
      </c>
      <c r="E415" s="29">
        <v>825.1</v>
      </c>
      <c r="F415" s="29">
        <v>800.2</v>
      </c>
      <c r="G415" s="29">
        <v>0</v>
      </c>
      <c r="H415" s="29">
        <v>0</v>
      </c>
      <c r="I415" s="29">
        <v>0</v>
      </c>
      <c r="J415" s="29">
        <v>0</v>
      </c>
      <c r="K415" s="29">
        <v>0</v>
      </c>
      <c r="L415" s="29">
        <v>0</v>
      </c>
      <c r="M415" s="29">
        <v>0</v>
      </c>
      <c r="N415" s="29">
        <v>0</v>
      </c>
      <c r="O415" s="29">
        <v>0</v>
      </c>
    </row>
    <row r="416" spans="1:15" x14ac:dyDescent="0.25">
      <c r="A416" s="12"/>
      <c r="B416" s="59"/>
      <c r="C416" s="11" t="s">
        <v>62</v>
      </c>
      <c r="D416" s="29">
        <v>0</v>
      </c>
      <c r="E416" s="29">
        <v>0</v>
      </c>
      <c r="F416" s="29">
        <v>0</v>
      </c>
      <c r="G416" s="29">
        <v>0</v>
      </c>
      <c r="H416" s="29">
        <v>0</v>
      </c>
      <c r="I416" s="29">
        <v>0</v>
      </c>
      <c r="J416" s="29">
        <v>0</v>
      </c>
      <c r="K416" s="29">
        <v>0</v>
      </c>
      <c r="L416" s="29">
        <v>0</v>
      </c>
      <c r="M416" s="29">
        <v>0</v>
      </c>
      <c r="N416" s="29">
        <v>0</v>
      </c>
      <c r="O416" s="29">
        <v>0</v>
      </c>
    </row>
    <row r="417" spans="1:15" x14ac:dyDescent="0.25">
      <c r="A417" s="12"/>
      <c r="B417" s="59"/>
      <c r="C417" s="11" t="s">
        <v>63</v>
      </c>
      <c r="D417" s="29">
        <v>0</v>
      </c>
      <c r="E417" s="29">
        <v>0</v>
      </c>
      <c r="F417" s="29">
        <v>0</v>
      </c>
      <c r="G417" s="29">
        <v>0</v>
      </c>
      <c r="H417" s="29">
        <v>0</v>
      </c>
      <c r="I417" s="29">
        <v>0</v>
      </c>
      <c r="J417" s="29">
        <v>0</v>
      </c>
      <c r="K417" s="29">
        <v>0</v>
      </c>
      <c r="L417" s="29">
        <v>0</v>
      </c>
      <c r="M417" s="29">
        <v>0</v>
      </c>
      <c r="N417" s="29">
        <v>0</v>
      </c>
      <c r="O417" s="29">
        <v>0</v>
      </c>
    </row>
    <row r="418" spans="1:15" x14ac:dyDescent="0.25">
      <c r="A418" s="12"/>
      <c r="B418" s="59"/>
      <c r="C418" s="11" t="s">
        <v>33</v>
      </c>
      <c r="D418" s="29">
        <v>0</v>
      </c>
      <c r="E418" s="29">
        <v>0</v>
      </c>
      <c r="F418" s="29">
        <v>0</v>
      </c>
      <c r="G418" s="29">
        <v>0</v>
      </c>
      <c r="H418" s="29">
        <v>0</v>
      </c>
      <c r="I418" s="29">
        <v>0</v>
      </c>
      <c r="J418" s="29">
        <v>0</v>
      </c>
      <c r="K418" s="29">
        <v>0</v>
      </c>
      <c r="L418" s="29">
        <v>0</v>
      </c>
      <c r="M418" s="29">
        <v>0</v>
      </c>
      <c r="N418" s="29">
        <v>0</v>
      </c>
      <c r="O418" s="29">
        <v>0</v>
      </c>
    </row>
    <row r="419" spans="1:15" x14ac:dyDescent="0.25">
      <c r="A419" s="12"/>
      <c r="B419" s="60"/>
      <c r="C419" s="11" t="s">
        <v>16</v>
      </c>
      <c r="D419" s="29">
        <v>513</v>
      </c>
      <c r="E419" s="29">
        <v>513</v>
      </c>
      <c r="F419" s="29">
        <v>428.9</v>
      </c>
      <c r="G419" s="29">
        <v>0</v>
      </c>
      <c r="H419" s="29">
        <v>0</v>
      </c>
      <c r="I419" s="29">
        <v>0</v>
      </c>
      <c r="J419" s="29">
        <v>0</v>
      </c>
      <c r="K419" s="29">
        <v>0</v>
      </c>
      <c r="L419" s="29">
        <v>0</v>
      </c>
      <c r="M419" s="29">
        <v>0</v>
      </c>
      <c r="N419" s="29">
        <v>0</v>
      </c>
      <c r="O419" s="29">
        <v>0</v>
      </c>
    </row>
    <row r="420" spans="1:15" x14ac:dyDescent="0.25">
      <c r="A420" s="12"/>
      <c r="B420" s="13" t="s">
        <v>14</v>
      </c>
      <c r="C420" s="14"/>
      <c r="D420" s="30">
        <f>SUM(D414:D419)</f>
        <v>1338.1</v>
      </c>
      <c r="E420" s="30">
        <f t="shared" ref="E420:O420" si="521">SUM(E414:E419)</f>
        <v>1338.1</v>
      </c>
      <c r="F420" s="30">
        <f t="shared" si="521"/>
        <v>1229.0999999999999</v>
      </c>
      <c r="G420" s="30">
        <f t="shared" si="521"/>
        <v>0</v>
      </c>
      <c r="H420" s="30">
        <f t="shared" si="521"/>
        <v>0</v>
      </c>
      <c r="I420" s="30">
        <f t="shared" si="521"/>
        <v>0</v>
      </c>
      <c r="J420" s="30">
        <f t="shared" si="521"/>
        <v>0</v>
      </c>
      <c r="K420" s="30">
        <f t="shared" si="521"/>
        <v>0</v>
      </c>
      <c r="L420" s="30">
        <f t="shared" si="521"/>
        <v>0</v>
      </c>
      <c r="M420" s="30">
        <f t="shared" si="521"/>
        <v>0</v>
      </c>
      <c r="N420" s="30">
        <f t="shared" si="521"/>
        <v>0</v>
      </c>
      <c r="O420" s="30">
        <f t="shared" si="521"/>
        <v>0</v>
      </c>
    </row>
    <row r="421" spans="1:15" ht="24.75" x14ac:dyDescent="0.25">
      <c r="A421" s="15"/>
      <c r="B421" s="20" t="s">
        <v>195</v>
      </c>
      <c r="C421" s="11" t="s">
        <v>43</v>
      </c>
      <c r="D421" s="29">
        <v>0</v>
      </c>
      <c r="E421" s="29">
        <v>0</v>
      </c>
      <c r="F421" s="29">
        <v>0</v>
      </c>
      <c r="G421" s="29">
        <v>0</v>
      </c>
      <c r="H421" s="29">
        <v>0</v>
      </c>
      <c r="I421" s="29">
        <v>0</v>
      </c>
      <c r="J421" s="29">
        <v>0</v>
      </c>
      <c r="K421" s="29">
        <v>0</v>
      </c>
      <c r="L421" s="29">
        <v>0</v>
      </c>
      <c r="M421" s="29">
        <v>0</v>
      </c>
      <c r="N421" s="29">
        <v>0</v>
      </c>
      <c r="O421" s="29">
        <v>0</v>
      </c>
    </row>
    <row r="422" spans="1:15" x14ac:dyDescent="0.25">
      <c r="A422" s="10"/>
      <c r="B422" s="13" t="s">
        <v>14</v>
      </c>
      <c r="C422" s="14"/>
      <c r="D422" s="30">
        <f>SUM(D421)</f>
        <v>0</v>
      </c>
      <c r="E422" s="30">
        <f t="shared" ref="E422:O422" si="522">SUM(E421)</f>
        <v>0</v>
      </c>
      <c r="F422" s="30">
        <f t="shared" si="522"/>
        <v>0</v>
      </c>
      <c r="G422" s="30">
        <f t="shared" si="522"/>
        <v>0</v>
      </c>
      <c r="H422" s="30">
        <f t="shared" si="522"/>
        <v>0</v>
      </c>
      <c r="I422" s="30">
        <f t="shared" si="522"/>
        <v>0</v>
      </c>
      <c r="J422" s="30">
        <f t="shared" si="522"/>
        <v>0</v>
      </c>
      <c r="K422" s="30">
        <f t="shared" si="522"/>
        <v>0</v>
      </c>
      <c r="L422" s="30">
        <f t="shared" si="522"/>
        <v>0</v>
      </c>
      <c r="M422" s="30">
        <f t="shared" si="522"/>
        <v>0</v>
      </c>
      <c r="N422" s="30">
        <f t="shared" si="522"/>
        <v>0</v>
      </c>
      <c r="O422" s="30">
        <f t="shared" si="522"/>
        <v>0</v>
      </c>
    </row>
    <row r="423" spans="1:15" ht="24" x14ac:dyDescent="0.25">
      <c r="A423" s="7" t="s">
        <v>196</v>
      </c>
      <c r="B423" s="7"/>
      <c r="C423" s="8" t="s">
        <v>226</v>
      </c>
      <c r="D423" s="28">
        <f>SUM(D428)</f>
        <v>480</v>
      </c>
      <c r="E423" s="28">
        <f t="shared" ref="E423:O423" si="523">SUM(E428)</f>
        <v>480</v>
      </c>
      <c r="F423" s="28">
        <f t="shared" si="523"/>
        <v>413</v>
      </c>
      <c r="G423" s="28">
        <f t="shared" si="523"/>
        <v>0</v>
      </c>
      <c r="H423" s="28">
        <f t="shared" si="523"/>
        <v>498.8</v>
      </c>
      <c r="I423" s="28">
        <f t="shared" si="523"/>
        <v>498.8</v>
      </c>
      <c r="J423" s="28">
        <f t="shared" si="523"/>
        <v>427.1</v>
      </c>
      <c r="K423" s="28">
        <f t="shared" si="523"/>
        <v>0</v>
      </c>
      <c r="L423" s="28">
        <f t="shared" si="523"/>
        <v>546</v>
      </c>
      <c r="M423" s="28">
        <f t="shared" si="523"/>
        <v>546</v>
      </c>
      <c r="N423" s="28">
        <f t="shared" si="523"/>
        <v>469.9</v>
      </c>
      <c r="O423" s="28">
        <f t="shared" si="523"/>
        <v>0</v>
      </c>
    </row>
    <row r="424" spans="1:15" x14ac:dyDescent="0.25">
      <c r="A424" s="9"/>
      <c r="B424" s="55" t="s">
        <v>197</v>
      </c>
      <c r="C424" s="11" t="s">
        <v>62</v>
      </c>
      <c r="D424" s="29">
        <v>0</v>
      </c>
      <c r="E424" s="29">
        <v>0</v>
      </c>
      <c r="F424" s="29">
        <v>0</v>
      </c>
      <c r="G424" s="29">
        <v>0</v>
      </c>
      <c r="H424" s="29">
        <v>0</v>
      </c>
      <c r="I424" s="29">
        <v>0</v>
      </c>
      <c r="J424" s="29">
        <v>0</v>
      </c>
      <c r="K424" s="29">
        <v>0</v>
      </c>
      <c r="L424" s="29">
        <v>0</v>
      </c>
      <c r="M424" s="29">
        <v>0</v>
      </c>
      <c r="N424" s="29">
        <v>0</v>
      </c>
      <c r="O424" s="29">
        <v>0</v>
      </c>
    </row>
    <row r="425" spans="1:15" x14ac:dyDescent="0.25">
      <c r="A425" s="12"/>
      <c r="B425" s="56"/>
      <c r="C425" s="11" t="s">
        <v>63</v>
      </c>
      <c r="D425" s="29">
        <v>4.5</v>
      </c>
      <c r="E425" s="29">
        <v>4.5</v>
      </c>
      <c r="F425" s="29">
        <v>0</v>
      </c>
      <c r="G425" s="29">
        <v>0</v>
      </c>
      <c r="H425" s="29">
        <v>4.5</v>
      </c>
      <c r="I425" s="29">
        <v>4.5</v>
      </c>
      <c r="J425" s="29">
        <v>0</v>
      </c>
      <c r="K425" s="29">
        <v>0</v>
      </c>
      <c r="L425" s="29">
        <v>5</v>
      </c>
      <c r="M425" s="29">
        <v>5</v>
      </c>
      <c r="N425" s="29">
        <v>0</v>
      </c>
      <c r="O425" s="29">
        <v>0</v>
      </c>
    </row>
    <row r="426" spans="1:15" x14ac:dyDescent="0.25">
      <c r="A426" s="12"/>
      <c r="B426" s="56"/>
      <c r="C426" s="11" t="s">
        <v>33</v>
      </c>
      <c r="D426" s="29">
        <v>0</v>
      </c>
      <c r="E426" s="29">
        <v>0</v>
      </c>
      <c r="F426" s="29">
        <v>0</v>
      </c>
      <c r="G426" s="29">
        <v>0</v>
      </c>
      <c r="H426" s="29">
        <v>0</v>
      </c>
      <c r="I426" s="29">
        <v>0</v>
      </c>
      <c r="J426" s="29">
        <v>0</v>
      </c>
      <c r="K426" s="29">
        <v>0</v>
      </c>
      <c r="L426" s="29">
        <v>0</v>
      </c>
      <c r="M426" s="29">
        <v>0</v>
      </c>
      <c r="N426" s="29">
        <v>0</v>
      </c>
      <c r="O426" s="29">
        <v>0</v>
      </c>
    </row>
    <row r="427" spans="1:15" x14ac:dyDescent="0.25">
      <c r="A427" s="12"/>
      <c r="B427" s="57"/>
      <c r="C427" s="11" t="s">
        <v>16</v>
      </c>
      <c r="D427" s="29">
        <v>475.5</v>
      </c>
      <c r="E427" s="29">
        <v>475.5</v>
      </c>
      <c r="F427" s="29">
        <v>413</v>
      </c>
      <c r="G427" s="29">
        <v>0</v>
      </c>
      <c r="H427" s="29">
        <v>494.3</v>
      </c>
      <c r="I427" s="29">
        <v>494.3</v>
      </c>
      <c r="J427" s="29">
        <v>427.1</v>
      </c>
      <c r="K427" s="29">
        <v>0</v>
      </c>
      <c r="L427" s="29">
        <v>541</v>
      </c>
      <c r="M427" s="29">
        <v>541</v>
      </c>
      <c r="N427" s="29">
        <v>469.9</v>
      </c>
      <c r="O427" s="29">
        <v>0</v>
      </c>
    </row>
    <row r="428" spans="1:15" x14ac:dyDescent="0.25">
      <c r="A428" s="12"/>
      <c r="B428" s="13" t="s">
        <v>14</v>
      </c>
      <c r="C428" s="14"/>
      <c r="D428" s="30">
        <f>SUM(D424:D427)</f>
        <v>480</v>
      </c>
      <c r="E428" s="30">
        <f t="shared" ref="E428:H428" si="524">SUM(E424:E427)</f>
        <v>480</v>
      </c>
      <c r="F428" s="30">
        <f t="shared" si="524"/>
        <v>413</v>
      </c>
      <c r="G428" s="30">
        <f t="shared" si="524"/>
        <v>0</v>
      </c>
      <c r="H428" s="30">
        <f t="shared" si="524"/>
        <v>498.8</v>
      </c>
      <c r="I428" s="30">
        <f t="shared" ref="I428" si="525">SUM(I424:I427)</f>
        <v>498.8</v>
      </c>
      <c r="J428" s="30">
        <f t="shared" ref="J428" si="526">SUM(J424:J427)</f>
        <v>427.1</v>
      </c>
      <c r="K428" s="30">
        <f t="shared" ref="K428" si="527">SUM(K424:K427)</f>
        <v>0</v>
      </c>
      <c r="L428" s="30">
        <f t="shared" ref="L428" si="528">SUM(L424:L427)</f>
        <v>546</v>
      </c>
      <c r="M428" s="30">
        <f t="shared" ref="M428" si="529">SUM(M424:M427)</f>
        <v>546</v>
      </c>
      <c r="N428" s="30">
        <f t="shared" ref="N428" si="530">SUM(N424:N427)</f>
        <v>469.9</v>
      </c>
      <c r="O428" s="30">
        <f t="shared" ref="O428" si="531">SUM(O424:O427)</f>
        <v>0</v>
      </c>
    </row>
    <row r="429" spans="1:15" ht="24" x14ac:dyDescent="0.25">
      <c r="A429" s="7" t="s">
        <v>198</v>
      </c>
      <c r="B429" s="7"/>
      <c r="C429" s="8" t="s">
        <v>226</v>
      </c>
      <c r="D429" s="28">
        <f>SUM(D432+D434)</f>
        <v>784.80000000000007</v>
      </c>
      <c r="E429" s="28">
        <f t="shared" ref="E429:O429" si="532">SUM(E432+E434)</f>
        <v>784.80000000000007</v>
      </c>
      <c r="F429" s="28">
        <f t="shared" si="532"/>
        <v>475.5</v>
      </c>
      <c r="G429" s="28">
        <f t="shared" si="532"/>
        <v>0</v>
      </c>
      <c r="H429" s="28">
        <f t="shared" si="532"/>
        <v>0</v>
      </c>
      <c r="I429" s="28">
        <f t="shared" si="532"/>
        <v>0</v>
      </c>
      <c r="J429" s="28">
        <f t="shared" si="532"/>
        <v>0</v>
      </c>
      <c r="K429" s="28">
        <f t="shared" si="532"/>
        <v>0</v>
      </c>
      <c r="L429" s="28">
        <f t="shared" si="532"/>
        <v>0</v>
      </c>
      <c r="M429" s="28">
        <f t="shared" si="532"/>
        <v>0</v>
      </c>
      <c r="N429" s="28">
        <f t="shared" si="532"/>
        <v>0</v>
      </c>
      <c r="O429" s="28">
        <f t="shared" si="532"/>
        <v>0</v>
      </c>
    </row>
    <row r="430" spans="1:15" x14ac:dyDescent="0.25">
      <c r="A430" s="9"/>
      <c r="B430" s="55" t="s">
        <v>199</v>
      </c>
      <c r="C430" s="11" t="s">
        <v>63</v>
      </c>
      <c r="D430" s="29">
        <v>14</v>
      </c>
      <c r="E430" s="29">
        <v>14</v>
      </c>
      <c r="F430" s="29">
        <v>0</v>
      </c>
      <c r="G430" s="29">
        <v>0</v>
      </c>
      <c r="H430" s="29">
        <v>0</v>
      </c>
      <c r="I430" s="29">
        <v>0</v>
      </c>
      <c r="J430" s="29">
        <v>0</v>
      </c>
      <c r="K430" s="29">
        <v>0</v>
      </c>
      <c r="L430" s="29">
        <v>0</v>
      </c>
      <c r="M430" s="29">
        <v>0</v>
      </c>
      <c r="N430" s="29">
        <v>0</v>
      </c>
      <c r="O430" s="29">
        <v>0</v>
      </c>
    </row>
    <row r="431" spans="1:15" x14ac:dyDescent="0.25">
      <c r="A431" s="12"/>
      <c r="B431" s="57"/>
      <c r="C431" s="11" t="s">
        <v>16</v>
      </c>
      <c r="D431" s="29">
        <v>622.70000000000005</v>
      </c>
      <c r="E431" s="29">
        <v>622.70000000000005</v>
      </c>
      <c r="F431" s="29">
        <v>475.5</v>
      </c>
      <c r="G431" s="29"/>
      <c r="H431" s="29">
        <v>0</v>
      </c>
      <c r="I431" s="29">
        <v>0</v>
      </c>
      <c r="J431" s="29">
        <v>0</v>
      </c>
      <c r="K431" s="29">
        <v>0</v>
      </c>
      <c r="L431" s="29">
        <v>0</v>
      </c>
      <c r="M431" s="29">
        <v>0</v>
      </c>
      <c r="N431" s="29">
        <v>0</v>
      </c>
      <c r="O431" s="29">
        <v>0</v>
      </c>
    </row>
    <row r="432" spans="1:15" x14ac:dyDescent="0.25">
      <c r="A432" s="12"/>
      <c r="B432" s="13" t="s">
        <v>14</v>
      </c>
      <c r="C432" s="14"/>
      <c r="D432" s="30">
        <f>SUM(D430:D431)</f>
        <v>636.70000000000005</v>
      </c>
      <c r="E432" s="30">
        <f t="shared" ref="E432:O432" si="533">SUM(E430:E431)</f>
        <v>636.70000000000005</v>
      </c>
      <c r="F432" s="30">
        <f t="shared" si="533"/>
        <v>475.5</v>
      </c>
      <c r="G432" s="30">
        <f t="shared" si="533"/>
        <v>0</v>
      </c>
      <c r="H432" s="30">
        <f t="shared" si="533"/>
        <v>0</v>
      </c>
      <c r="I432" s="30">
        <f t="shared" si="533"/>
        <v>0</v>
      </c>
      <c r="J432" s="30">
        <f t="shared" si="533"/>
        <v>0</v>
      </c>
      <c r="K432" s="30">
        <f t="shared" si="533"/>
        <v>0</v>
      </c>
      <c r="L432" s="30">
        <f t="shared" si="533"/>
        <v>0</v>
      </c>
      <c r="M432" s="30">
        <f t="shared" si="533"/>
        <v>0</v>
      </c>
      <c r="N432" s="30">
        <f t="shared" si="533"/>
        <v>0</v>
      </c>
      <c r="O432" s="30">
        <f t="shared" si="533"/>
        <v>0</v>
      </c>
    </row>
    <row r="433" spans="1:15" x14ac:dyDescent="0.25">
      <c r="A433" s="12"/>
      <c r="B433" s="20" t="s">
        <v>200</v>
      </c>
      <c r="C433" s="11" t="s">
        <v>16</v>
      </c>
      <c r="D433" s="29">
        <v>148.1</v>
      </c>
      <c r="E433" s="29">
        <v>148.1</v>
      </c>
      <c r="F433" s="29">
        <v>0</v>
      </c>
      <c r="G433" s="29">
        <v>0</v>
      </c>
      <c r="H433" s="29">
        <v>0</v>
      </c>
      <c r="I433" s="29">
        <v>0</v>
      </c>
      <c r="J433" s="29">
        <v>0</v>
      </c>
      <c r="K433" s="29">
        <v>0</v>
      </c>
      <c r="L433" s="29">
        <v>0</v>
      </c>
      <c r="M433" s="29">
        <v>0</v>
      </c>
      <c r="N433" s="29">
        <v>0</v>
      </c>
      <c r="O433" s="29">
        <v>0</v>
      </c>
    </row>
    <row r="434" spans="1:15" x14ac:dyDescent="0.25">
      <c r="A434" s="12"/>
      <c r="B434" s="13" t="s">
        <v>14</v>
      </c>
      <c r="C434" s="14"/>
      <c r="D434" s="30">
        <f>SUM(D433)</f>
        <v>148.1</v>
      </c>
      <c r="E434" s="30">
        <f t="shared" ref="E434:O434" si="534">SUM(E433)</f>
        <v>148.1</v>
      </c>
      <c r="F434" s="30">
        <f t="shared" si="534"/>
        <v>0</v>
      </c>
      <c r="G434" s="30">
        <f t="shared" si="534"/>
        <v>0</v>
      </c>
      <c r="H434" s="30">
        <f t="shared" si="534"/>
        <v>0</v>
      </c>
      <c r="I434" s="30">
        <f t="shared" si="534"/>
        <v>0</v>
      </c>
      <c r="J434" s="30">
        <f t="shared" si="534"/>
        <v>0</v>
      </c>
      <c r="K434" s="30">
        <f t="shared" si="534"/>
        <v>0</v>
      </c>
      <c r="L434" s="30">
        <f t="shared" si="534"/>
        <v>0</v>
      </c>
      <c r="M434" s="30">
        <f t="shared" si="534"/>
        <v>0</v>
      </c>
      <c r="N434" s="30">
        <f t="shared" si="534"/>
        <v>0</v>
      </c>
      <c r="O434" s="30">
        <f t="shared" si="534"/>
        <v>0</v>
      </c>
    </row>
    <row r="435" spans="1:15" ht="24" x14ac:dyDescent="0.25">
      <c r="A435" s="7" t="s">
        <v>201</v>
      </c>
      <c r="B435" s="7"/>
      <c r="C435" s="8" t="s">
        <v>226</v>
      </c>
      <c r="D435" s="28">
        <v>2246.3000000000002</v>
      </c>
      <c r="E435" s="28">
        <v>2246.3000000000002</v>
      </c>
      <c r="F435" s="28">
        <v>2016</v>
      </c>
      <c r="G435" s="28">
        <v>0</v>
      </c>
      <c r="H435" s="28">
        <v>0</v>
      </c>
      <c r="I435" s="28">
        <v>0</v>
      </c>
      <c r="J435" s="28">
        <v>0</v>
      </c>
      <c r="K435" s="28">
        <v>0</v>
      </c>
      <c r="L435" s="28">
        <v>0</v>
      </c>
      <c r="M435" s="28">
        <v>0</v>
      </c>
      <c r="N435" s="28">
        <v>0</v>
      </c>
      <c r="O435" s="28">
        <v>0</v>
      </c>
    </row>
    <row r="436" spans="1:15" x14ac:dyDescent="0.25">
      <c r="A436" s="9"/>
      <c r="B436" s="55" t="s">
        <v>202</v>
      </c>
      <c r="C436" s="11" t="s">
        <v>22</v>
      </c>
      <c r="D436" s="29">
        <v>18.899999999999999</v>
      </c>
      <c r="E436" s="29">
        <v>18.899999999999999</v>
      </c>
      <c r="F436" s="29">
        <v>18.3</v>
      </c>
      <c r="G436" s="29">
        <v>0</v>
      </c>
      <c r="H436" s="29">
        <v>0</v>
      </c>
      <c r="I436" s="29">
        <v>0</v>
      </c>
      <c r="J436" s="29">
        <v>0</v>
      </c>
      <c r="K436" s="29">
        <v>0</v>
      </c>
      <c r="L436" s="29">
        <v>0</v>
      </c>
      <c r="M436" s="29">
        <v>0</v>
      </c>
      <c r="N436" s="29">
        <v>0</v>
      </c>
      <c r="O436" s="29">
        <v>0</v>
      </c>
    </row>
    <row r="437" spans="1:15" x14ac:dyDescent="0.25">
      <c r="A437" s="12"/>
      <c r="B437" s="57"/>
      <c r="C437" s="11" t="s">
        <v>16</v>
      </c>
      <c r="D437" s="29">
        <v>0</v>
      </c>
      <c r="E437" s="29">
        <v>0</v>
      </c>
      <c r="F437" s="29">
        <v>0</v>
      </c>
      <c r="G437" s="29">
        <v>0</v>
      </c>
      <c r="H437" s="29">
        <v>0</v>
      </c>
      <c r="I437" s="29">
        <v>0</v>
      </c>
      <c r="J437" s="29">
        <v>0</v>
      </c>
      <c r="K437" s="29">
        <v>0</v>
      </c>
      <c r="L437" s="29">
        <v>0</v>
      </c>
      <c r="M437" s="29">
        <v>0</v>
      </c>
      <c r="N437" s="29">
        <v>0</v>
      </c>
      <c r="O437" s="29">
        <v>0</v>
      </c>
    </row>
    <row r="438" spans="1:15" x14ac:dyDescent="0.25">
      <c r="A438" s="12"/>
      <c r="B438" s="13" t="s">
        <v>14</v>
      </c>
      <c r="C438" s="14"/>
      <c r="D438" s="30">
        <f>SUM(D436:D437)</f>
        <v>18.899999999999999</v>
      </c>
      <c r="E438" s="30">
        <f t="shared" ref="E438:O438" si="535">SUM(E436:E437)</f>
        <v>18.899999999999999</v>
      </c>
      <c r="F438" s="30">
        <f t="shared" si="535"/>
        <v>18.3</v>
      </c>
      <c r="G438" s="30">
        <f t="shared" si="535"/>
        <v>0</v>
      </c>
      <c r="H438" s="30">
        <f t="shared" si="535"/>
        <v>0</v>
      </c>
      <c r="I438" s="30">
        <f t="shared" si="535"/>
        <v>0</v>
      </c>
      <c r="J438" s="30">
        <f t="shared" si="535"/>
        <v>0</v>
      </c>
      <c r="K438" s="30">
        <f t="shared" si="535"/>
        <v>0</v>
      </c>
      <c r="L438" s="30">
        <f t="shared" si="535"/>
        <v>0</v>
      </c>
      <c r="M438" s="30">
        <f t="shared" si="535"/>
        <v>0</v>
      </c>
      <c r="N438" s="30">
        <f t="shared" si="535"/>
        <v>0</v>
      </c>
      <c r="O438" s="30">
        <f t="shared" si="535"/>
        <v>0</v>
      </c>
    </row>
    <row r="439" spans="1:15" x14ac:dyDescent="0.25">
      <c r="A439" s="12"/>
      <c r="B439" s="55" t="s">
        <v>203</v>
      </c>
      <c r="C439" s="11" t="s">
        <v>63</v>
      </c>
      <c r="D439" s="29">
        <v>0</v>
      </c>
      <c r="E439" s="29">
        <v>0</v>
      </c>
      <c r="F439" s="29">
        <v>0</v>
      </c>
      <c r="G439" s="29">
        <v>0</v>
      </c>
      <c r="H439" s="29">
        <v>0</v>
      </c>
      <c r="I439" s="29">
        <v>0</v>
      </c>
      <c r="J439" s="29">
        <v>0</v>
      </c>
      <c r="K439" s="29">
        <v>0</v>
      </c>
      <c r="L439" s="29">
        <v>0</v>
      </c>
      <c r="M439" s="29">
        <v>0</v>
      </c>
      <c r="N439" s="29">
        <v>0</v>
      </c>
      <c r="O439" s="29">
        <v>0</v>
      </c>
    </row>
    <row r="440" spans="1:15" x14ac:dyDescent="0.25">
      <c r="A440" s="12"/>
      <c r="B440" s="57"/>
      <c r="C440" s="11" t="s">
        <v>16</v>
      </c>
      <c r="D440" s="29">
        <v>0</v>
      </c>
      <c r="E440" s="29">
        <v>0</v>
      </c>
      <c r="F440" s="29">
        <v>0</v>
      </c>
      <c r="G440" s="29">
        <v>0</v>
      </c>
      <c r="H440" s="29">
        <v>0</v>
      </c>
      <c r="I440" s="29">
        <v>0</v>
      </c>
      <c r="J440" s="29">
        <v>0</v>
      </c>
      <c r="K440" s="29">
        <v>0</v>
      </c>
      <c r="L440" s="29">
        <v>0</v>
      </c>
      <c r="M440" s="29">
        <v>0</v>
      </c>
      <c r="N440" s="29">
        <v>0</v>
      </c>
      <c r="O440" s="29">
        <v>0</v>
      </c>
    </row>
    <row r="441" spans="1:15" x14ac:dyDescent="0.25">
      <c r="A441" s="12"/>
      <c r="B441" s="13" t="s">
        <v>14</v>
      </c>
      <c r="C441" s="14"/>
      <c r="D441" s="30">
        <f>SUM(D439:D440)</f>
        <v>0</v>
      </c>
      <c r="E441" s="30">
        <f t="shared" ref="E441:O441" si="536">SUM(E439:E440)</f>
        <v>0</v>
      </c>
      <c r="F441" s="30">
        <f t="shared" si="536"/>
        <v>0</v>
      </c>
      <c r="G441" s="30">
        <f t="shared" si="536"/>
        <v>0</v>
      </c>
      <c r="H441" s="30">
        <f t="shared" si="536"/>
        <v>0</v>
      </c>
      <c r="I441" s="30">
        <f t="shared" si="536"/>
        <v>0</v>
      </c>
      <c r="J441" s="30">
        <f t="shared" si="536"/>
        <v>0</v>
      </c>
      <c r="K441" s="30">
        <f t="shared" si="536"/>
        <v>0</v>
      </c>
      <c r="L441" s="30">
        <f t="shared" si="536"/>
        <v>0</v>
      </c>
      <c r="M441" s="30">
        <f t="shared" si="536"/>
        <v>0</v>
      </c>
      <c r="N441" s="30">
        <f t="shared" si="536"/>
        <v>0</v>
      </c>
      <c r="O441" s="30">
        <f t="shared" si="536"/>
        <v>0</v>
      </c>
    </row>
    <row r="442" spans="1:15" x14ac:dyDescent="0.25">
      <c r="A442" s="12"/>
      <c r="B442" s="20" t="s">
        <v>204</v>
      </c>
      <c r="C442" s="11" t="s">
        <v>16</v>
      </c>
      <c r="D442" s="29">
        <v>0</v>
      </c>
      <c r="E442" s="29">
        <v>0</v>
      </c>
      <c r="F442" s="29">
        <v>0</v>
      </c>
      <c r="G442" s="29">
        <v>0</v>
      </c>
      <c r="H442" s="29">
        <v>0</v>
      </c>
      <c r="I442" s="29">
        <v>0</v>
      </c>
      <c r="J442" s="29">
        <v>0</v>
      </c>
      <c r="K442" s="29">
        <v>0</v>
      </c>
      <c r="L442" s="29">
        <v>0</v>
      </c>
      <c r="M442" s="29">
        <v>0</v>
      </c>
      <c r="N442" s="29">
        <v>0</v>
      </c>
      <c r="O442" s="29">
        <v>0</v>
      </c>
    </row>
    <row r="443" spans="1:15" x14ac:dyDescent="0.25">
      <c r="A443" s="12"/>
      <c r="B443" s="13" t="s">
        <v>14</v>
      </c>
      <c r="C443" s="14"/>
      <c r="D443" s="30">
        <f>SUM(D442)</f>
        <v>0</v>
      </c>
      <c r="E443" s="30">
        <v>132.6</v>
      </c>
      <c r="F443" s="30">
        <v>128.5</v>
      </c>
      <c r="G443" s="30">
        <v>0</v>
      </c>
      <c r="H443" s="30">
        <v>0</v>
      </c>
      <c r="I443" s="30">
        <v>0</v>
      </c>
      <c r="J443" s="30">
        <v>0</v>
      </c>
      <c r="K443" s="30">
        <v>0</v>
      </c>
      <c r="L443" s="30">
        <v>0</v>
      </c>
      <c r="M443" s="30">
        <v>0</v>
      </c>
      <c r="N443" s="30">
        <v>0</v>
      </c>
      <c r="O443" s="30">
        <v>0</v>
      </c>
    </row>
    <row r="444" spans="1:15" x14ac:dyDescent="0.25">
      <c r="A444" s="12"/>
      <c r="B444" s="20" t="s">
        <v>205</v>
      </c>
      <c r="C444" s="11" t="s">
        <v>16</v>
      </c>
      <c r="D444" s="29">
        <v>0</v>
      </c>
      <c r="E444" s="29">
        <v>0</v>
      </c>
      <c r="F444" s="29">
        <v>0</v>
      </c>
      <c r="G444" s="29">
        <v>0</v>
      </c>
      <c r="H444" s="29">
        <v>0</v>
      </c>
      <c r="I444" s="29">
        <v>0</v>
      </c>
      <c r="J444" s="29">
        <v>0</v>
      </c>
      <c r="K444" s="29">
        <v>0</v>
      </c>
      <c r="L444" s="29">
        <v>0</v>
      </c>
      <c r="M444" s="29">
        <v>0</v>
      </c>
      <c r="N444" s="29">
        <v>0</v>
      </c>
      <c r="O444" s="29">
        <v>0</v>
      </c>
    </row>
    <row r="445" spans="1:15" x14ac:dyDescent="0.25">
      <c r="A445" s="12"/>
      <c r="B445" s="13" t="s">
        <v>14</v>
      </c>
      <c r="C445" s="14"/>
      <c r="D445" s="30">
        <f>SUM(D444)</f>
        <v>0</v>
      </c>
      <c r="E445" s="30">
        <f t="shared" ref="E445:O445" si="537">SUM(E444)</f>
        <v>0</v>
      </c>
      <c r="F445" s="30">
        <f t="shared" si="537"/>
        <v>0</v>
      </c>
      <c r="G445" s="30">
        <f t="shared" si="537"/>
        <v>0</v>
      </c>
      <c r="H445" s="30">
        <f t="shared" si="537"/>
        <v>0</v>
      </c>
      <c r="I445" s="30">
        <f t="shared" si="537"/>
        <v>0</v>
      </c>
      <c r="J445" s="30">
        <f t="shared" si="537"/>
        <v>0</v>
      </c>
      <c r="K445" s="30">
        <f t="shared" si="537"/>
        <v>0</v>
      </c>
      <c r="L445" s="30">
        <f t="shared" si="537"/>
        <v>0</v>
      </c>
      <c r="M445" s="30">
        <f t="shared" si="537"/>
        <v>0</v>
      </c>
      <c r="N445" s="30">
        <f t="shared" si="537"/>
        <v>0</v>
      </c>
      <c r="O445" s="30">
        <f t="shared" si="537"/>
        <v>0</v>
      </c>
    </row>
    <row r="446" spans="1:15" x14ac:dyDescent="0.25">
      <c r="A446" s="12"/>
      <c r="B446" s="55" t="s">
        <v>206</v>
      </c>
      <c r="C446" s="11" t="s">
        <v>43</v>
      </c>
      <c r="D446" s="29">
        <v>170.2</v>
      </c>
      <c r="E446" s="29">
        <v>170.2</v>
      </c>
      <c r="F446" s="29">
        <v>163.4</v>
      </c>
      <c r="G446" s="29">
        <v>0</v>
      </c>
      <c r="H446" s="29">
        <v>0</v>
      </c>
      <c r="I446" s="29">
        <v>0</v>
      </c>
      <c r="J446" s="29">
        <v>0</v>
      </c>
      <c r="K446" s="29">
        <v>0</v>
      </c>
      <c r="L446" s="29">
        <v>0</v>
      </c>
      <c r="M446" s="29">
        <v>0</v>
      </c>
      <c r="N446" s="29">
        <v>0</v>
      </c>
      <c r="O446" s="29">
        <v>0</v>
      </c>
    </row>
    <row r="447" spans="1:15" x14ac:dyDescent="0.25">
      <c r="A447" s="12"/>
      <c r="B447" s="57"/>
      <c r="C447" s="11" t="s">
        <v>16</v>
      </c>
      <c r="D447" s="29">
        <v>0</v>
      </c>
      <c r="E447" s="29">
        <v>0</v>
      </c>
      <c r="F447" s="29">
        <v>0</v>
      </c>
      <c r="G447" s="29">
        <v>0</v>
      </c>
      <c r="H447" s="29">
        <v>0</v>
      </c>
      <c r="I447" s="29">
        <v>0</v>
      </c>
      <c r="J447" s="29">
        <v>0</v>
      </c>
      <c r="K447" s="29">
        <v>0</v>
      </c>
      <c r="L447" s="29">
        <v>0</v>
      </c>
      <c r="M447" s="29">
        <v>0</v>
      </c>
      <c r="N447" s="29">
        <v>0</v>
      </c>
      <c r="O447" s="29">
        <v>0</v>
      </c>
    </row>
    <row r="448" spans="1:15" x14ac:dyDescent="0.25">
      <c r="A448" s="12"/>
      <c r="B448" s="13" t="s">
        <v>14</v>
      </c>
      <c r="C448" s="14"/>
      <c r="D448" s="30">
        <f>SUM(D446:D447)</f>
        <v>170.2</v>
      </c>
      <c r="E448" s="30">
        <f t="shared" ref="E448:O448" si="538">SUM(E446:E447)</f>
        <v>170.2</v>
      </c>
      <c r="F448" s="30">
        <f t="shared" si="538"/>
        <v>163.4</v>
      </c>
      <c r="G448" s="30">
        <f t="shared" si="538"/>
        <v>0</v>
      </c>
      <c r="H448" s="30">
        <f t="shared" si="538"/>
        <v>0</v>
      </c>
      <c r="I448" s="30">
        <f t="shared" si="538"/>
        <v>0</v>
      </c>
      <c r="J448" s="30">
        <f t="shared" si="538"/>
        <v>0</v>
      </c>
      <c r="K448" s="30">
        <f t="shared" si="538"/>
        <v>0</v>
      </c>
      <c r="L448" s="30">
        <f t="shared" si="538"/>
        <v>0</v>
      </c>
      <c r="M448" s="30">
        <f t="shared" si="538"/>
        <v>0</v>
      </c>
      <c r="N448" s="30">
        <f t="shared" si="538"/>
        <v>0</v>
      </c>
      <c r="O448" s="30">
        <f t="shared" si="538"/>
        <v>0</v>
      </c>
    </row>
    <row r="449" spans="1:15" ht="24.75" x14ac:dyDescent="0.25">
      <c r="A449" s="12"/>
      <c r="B449" s="20" t="s">
        <v>207</v>
      </c>
      <c r="C449" s="11" t="s">
        <v>43</v>
      </c>
      <c r="D449" s="29">
        <v>19.600000000000001</v>
      </c>
      <c r="E449" s="29">
        <v>19.600000000000001</v>
      </c>
      <c r="F449" s="29">
        <v>19.3</v>
      </c>
      <c r="G449" s="29">
        <v>0</v>
      </c>
      <c r="H449" s="29">
        <v>0</v>
      </c>
      <c r="I449" s="29">
        <v>0</v>
      </c>
      <c r="J449" s="29">
        <v>0</v>
      </c>
      <c r="K449" s="29">
        <v>0</v>
      </c>
      <c r="L449" s="29">
        <v>0</v>
      </c>
      <c r="M449" s="29">
        <v>0</v>
      </c>
      <c r="N449" s="29">
        <v>0</v>
      </c>
      <c r="O449" s="29">
        <v>0</v>
      </c>
    </row>
    <row r="450" spans="1:15" x14ac:dyDescent="0.25">
      <c r="A450" s="12"/>
      <c r="B450" s="13" t="s">
        <v>14</v>
      </c>
      <c r="C450" s="14"/>
      <c r="D450" s="30">
        <f>SUM(D449)</f>
        <v>19.600000000000001</v>
      </c>
      <c r="E450" s="30">
        <f t="shared" ref="E450:O450" si="539">SUM(E449)</f>
        <v>19.600000000000001</v>
      </c>
      <c r="F450" s="30">
        <f t="shared" si="539"/>
        <v>19.3</v>
      </c>
      <c r="G450" s="30">
        <f t="shared" si="539"/>
        <v>0</v>
      </c>
      <c r="H450" s="30">
        <f t="shared" si="539"/>
        <v>0</v>
      </c>
      <c r="I450" s="30">
        <f t="shared" si="539"/>
        <v>0</v>
      </c>
      <c r="J450" s="30">
        <f t="shared" si="539"/>
        <v>0</v>
      </c>
      <c r="K450" s="30">
        <f t="shared" si="539"/>
        <v>0</v>
      </c>
      <c r="L450" s="30">
        <f t="shared" si="539"/>
        <v>0</v>
      </c>
      <c r="M450" s="30">
        <f t="shared" si="539"/>
        <v>0</v>
      </c>
      <c r="N450" s="30">
        <f t="shared" si="539"/>
        <v>0</v>
      </c>
      <c r="O450" s="30">
        <f t="shared" si="539"/>
        <v>0</v>
      </c>
    </row>
    <row r="451" spans="1:15" x14ac:dyDescent="0.25">
      <c r="A451" s="12"/>
      <c r="B451" s="82" t="s">
        <v>208</v>
      </c>
      <c r="C451" s="11" t="s">
        <v>43</v>
      </c>
      <c r="D451" s="29">
        <v>319.7</v>
      </c>
      <c r="E451" s="29">
        <v>319.7</v>
      </c>
      <c r="F451" s="29">
        <v>315.10000000000002</v>
      </c>
      <c r="G451" s="29">
        <v>0</v>
      </c>
      <c r="H451" s="29">
        <v>0</v>
      </c>
      <c r="I451" s="29">
        <v>0</v>
      </c>
      <c r="J451" s="29">
        <v>0</v>
      </c>
      <c r="K451" s="29">
        <v>0</v>
      </c>
      <c r="L451" s="29">
        <v>0</v>
      </c>
      <c r="M451" s="29">
        <v>0</v>
      </c>
      <c r="N451" s="29">
        <v>0</v>
      </c>
      <c r="O451" s="29">
        <v>0</v>
      </c>
    </row>
    <row r="452" spans="1:15" x14ac:dyDescent="0.25">
      <c r="A452" s="12"/>
      <c r="B452" s="83"/>
      <c r="C452" s="11" t="s">
        <v>63</v>
      </c>
      <c r="D452" s="29">
        <v>35</v>
      </c>
      <c r="E452" s="29">
        <v>35</v>
      </c>
      <c r="F452" s="29">
        <v>0</v>
      </c>
      <c r="G452" s="29">
        <v>0</v>
      </c>
      <c r="H452" s="29">
        <v>0</v>
      </c>
      <c r="I452" s="29">
        <v>0</v>
      </c>
      <c r="J452" s="29">
        <v>0</v>
      </c>
      <c r="K452" s="29">
        <v>0</v>
      </c>
      <c r="L452" s="29">
        <v>0</v>
      </c>
      <c r="M452" s="29">
        <v>0</v>
      </c>
      <c r="N452" s="29">
        <v>0</v>
      </c>
      <c r="O452" s="29">
        <v>0</v>
      </c>
    </row>
    <row r="453" spans="1:15" x14ac:dyDescent="0.25">
      <c r="A453" s="12"/>
      <c r="B453" s="84"/>
      <c r="C453" s="11" t="s">
        <v>16</v>
      </c>
      <c r="D453" s="29">
        <v>863.4</v>
      </c>
      <c r="E453" s="29">
        <v>863.4</v>
      </c>
      <c r="F453" s="29">
        <v>499.1</v>
      </c>
      <c r="G453" s="29">
        <v>0</v>
      </c>
      <c r="H453" s="29">
        <v>0</v>
      </c>
      <c r="I453" s="29">
        <v>0</v>
      </c>
      <c r="J453" s="29">
        <v>0</v>
      </c>
      <c r="K453" s="29">
        <v>0</v>
      </c>
      <c r="L453" s="29">
        <v>0</v>
      </c>
      <c r="M453" s="29">
        <v>0</v>
      </c>
      <c r="N453" s="29">
        <v>0</v>
      </c>
      <c r="O453" s="29">
        <v>0</v>
      </c>
    </row>
    <row r="454" spans="1:15" x14ac:dyDescent="0.25">
      <c r="A454" s="12"/>
      <c r="B454" s="13" t="s">
        <v>14</v>
      </c>
      <c r="C454" s="14"/>
      <c r="D454" s="30">
        <f>SUM(D451:D453)</f>
        <v>1218.0999999999999</v>
      </c>
      <c r="E454" s="30">
        <f t="shared" ref="E454:O454" si="540">SUM(E451:E453)</f>
        <v>1218.0999999999999</v>
      </c>
      <c r="F454" s="30">
        <f t="shared" si="540"/>
        <v>814.2</v>
      </c>
      <c r="G454" s="30">
        <f t="shared" si="540"/>
        <v>0</v>
      </c>
      <c r="H454" s="30">
        <f t="shared" si="540"/>
        <v>0</v>
      </c>
      <c r="I454" s="30">
        <f t="shared" si="540"/>
        <v>0</v>
      </c>
      <c r="J454" s="30">
        <f t="shared" si="540"/>
        <v>0</v>
      </c>
      <c r="K454" s="30">
        <f t="shared" si="540"/>
        <v>0</v>
      </c>
      <c r="L454" s="30">
        <f t="shared" si="540"/>
        <v>0</v>
      </c>
      <c r="M454" s="30">
        <f t="shared" si="540"/>
        <v>0</v>
      </c>
      <c r="N454" s="30">
        <f t="shared" si="540"/>
        <v>0</v>
      </c>
      <c r="O454" s="30">
        <f t="shared" si="540"/>
        <v>0</v>
      </c>
    </row>
    <row r="455" spans="1:15" x14ac:dyDescent="0.25">
      <c r="A455" s="12"/>
      <c r="B455" s="55" t="s">
        <v>209</v>
      </c>
      <c r="C455" s="11" t="s">
        <v>63</v>
      </c>
      <c r="D455" s="29">
        <v>31</v>
      </c>
      <c r="E455" s="29">
        <v>31</v>
      </c>
      <c r="F455" s="29">
        <v>11.5</v>
      </c>
      <c r="G455" s="29">
        <v>0</v>
      </c>
      <c r="H455" s="29">
        <v>0</v>
      </c>
      <c r="I455" s="29">
        <v>0</v>
      </c>
      <c r="J455" s="29">
        <v>0</v>
      </c>
      <c r="K455" s="29">
        <v>0</v>
      </c>
      <c r="L455" s="29">
        <v>0</v>
      </c>
      <c r="M455" s="29">
        <v>0</v>
      </c>
      <c r="N455" s="29">
        <v>0</v>
      </c>
      <c r="O455" s="29">
        <v>0</v>
      </c>
    </row>
    <row r="456" spans="1:15" x14ac:dyDescent="0.25">
      <c r="A456" s="12"/>
      <c r="B456" s="56"/>
      <c r="C456" s="11" t="s">
        <v>33</v>
      </c>
      <c r="D456" s="29">
        <v>0</v>
      </c>
      <c r="E456" s="29">
        <v>0</v>
      </c>
      <c r="F456" s="29">
        <v>0</v>
      </c>
      <c r="G456" s="29">
        <v>0</v>
      </c>
      <c r="H456" s="29">
        <v>0</v>
      </c>
      <c r="I456" s="29">
        <v>0</v>
      </c>
      <c r="J456" s="29">
        <v>0</v>
      </c>
      <c r="K456" s="29">
        <v>0</v>
      </c>
      <c r="L456" s="29">
        <v>0</v>
      </c>
      <c r="M456" s="29">
        <v>0</v>
      </c>
      <c r="N456" s="29">
        <v>0</v>
      </c>
      <c r="O456" s="29">
        <v>0</v>
      </c>
    </row>
    <row r="457" spans="1:15" x14ac:dyDescent="0.25">
      <c r="A457" s="12"/>
      <c r="B457" s="57"/>
      <c r="C457" s="11" t="s">
        <v>16</v>
      </c>
      <c r="D457" s="29">
        <v>0</v>
      </c>
      <c r="E457" s="29">
        <v>0</v>
      </c>
      <c r="F457" s="29">
        <v>0</v>
      </c>
      <c r="G457" s="29">
        <v>0</v>
      </c>
      <c r="H457" s="29">
        <v>0</v>
      </c>
      <c r="I457" s="29">
        <v>0</v>
      </c>
      <c r="J457" s="29">
        <v>0</v>
      </c>
      <c r="K457" s="29">
        <v>0</v>
      </c>
      <c r="L457" s="29">
        <v>0</v>
      </c>
      <c r="M457" s="29">
        <v>0</v>
      </c>
      <c r="N457" s="29">
        <v>0</v>
      </c>
      <c r="O457" s="29">
        <v>0</v>
      </c>
    </row>
    <row r="458" spans="1:15" x14ac:dyDescent="0.25">
      <c r="A458" s="12"/>
      <c r="B458" s="13" t="s">
        <v>14</v>
      </c>
      <c r="C458" s="14"/>
      <c r="D458" s="30">
        <f>SUM(D455:D457)</f>
        <v>31</v>
      </c>
      <c r="E458" s="30">
        <f t="shared" ref="E458:O458" si="541">SUM(E455:E457)</f>
        <v>31</v>
      </c>
      <c r="F458" s="30">
        <f t="shared" si="541"/>
        <v>11.5</v>
      </c>
      <c r="G458" s="30">
        <f t="shared" si="541"/>
        <v>0</v>
      </c>
      <c r="H458" s="30">
        <f t="shared" si="541"/>
        <v>0</v>
      </c>
      <c r="I458" s="30">
        <f t="shared" si="541"/>
        <v>0</v>
      </c>
      <c r="J458" s="30">
        <f t="shared" si="541"/>
        <v>0</v>
      </c>
      <c r="K458" s="30">
        <f t="shared" si="541"/>
        <v>0</v>
      </c>
      <c r="L458" s="30">
        <f t="shared" si="541"/>
        <v>0</v>
      </c>
      <c r="M458" s="30">
        <f t="shared" si="541"/>
        <v>0</v>
      </c>
      <c r="N458" s="30">
        <f t="shared" si="541"/>
        <v>0</v>
      </c>
      <c r="O458" s="30">
        <f t="shared" si="541"/>
        <v>0</v>
      </c>
    </row>
    <row r="459" spans="1:15" x14ac:dyDescent="0.25">
      <c r="A459" s="12"/>
      <c r="B459" s="55" t="s">
        <v>210</v>
      </c>
      <c r="C459" s="11" t="s">
        <v>43</v>
      </c>
      <c r="D459" s="29">
        <v>111.4</v>
      </c>
      <c r="E459" s="29">
        <v>111.4</v>
      </c>
      <c r="F459" s="29">
        <v>106.8</v>
      </c>
      <c r="G459" s="29">
        <v>0</v>
      </c>
      <c r="H459" s="29">
        <v>0</v>
      </c>
      <c r="I459" s="29">
        <v>0</v>
      </c>
      <c r="J459" s="29">
        <v>0</v>
      </c>
      <c r="K459" s="29">
        <v>0</v>
      </c>
      <c r="L459" s="29">
        <v>0</v>
      </c>
      <c r="M459" s="29">
        <v>0</v>
      </c>
      <c r="N459" s="29">
        <v>0</v>
      </c>
      <c r="O459" s="29">
        <v>0</v>
      </c>
    </row>
    <row r="460" spans="1:15" x14ac:dyDescent="0.25">
      <c r="A460" s="12"/>
      <c r="B460" s="56"/>
      <c r="C460" s="11" t="s">
        <v>62</v>
      </c>
      <c r="D460" s="29">
        <v>0</v>
      </c>
      <c r="E460" s="29">
        <v>0</v>
      </c>
      <c r="F460" s="29">
        <v>0</v>
      </c>
      <c r="G460" s="29">
        <v>0</v>
      </c>
      <c r="H460" s="29">
        <v>0</v>
      </c>
      <c r="I460" s="29">
        <v>0</v>
      </c>
      <c r="J460" s="29">
        <v>0</v>
      </c>
      <c r="K460" s="29">
        <v>0</v>
      </c>
      <c r="L460" s="29">
        <v>0</v>
      </c>
      <c r="M460" s="29">
        <v>0</v>
      </c>
      <c r="N460" s="29">
        <v>0</v>
      </c>
      <c r="O460" s="29">
        <v>0</v>
      </c>
    </row>
    <row r="461" spans="1:15" x14ac:dyDescent="0.25">
      <c r="A461" s="12"/>
      <c r="B461" s="56"/>
      <c r="C461" s="11" t="s">
        <v>63</v>
      </c>
      <c r="D461" s="29">
        <v>239</v>
      </c>
      <c r="E461" s="29">
        <v>239</v>
      </c>
      <c r="F461" s="29">
        <v>156.80000000000001</v>
      </c>
      <c r="G461" s="29">
        <v>0</v>
      </c>
      <c r="H461" s="29">
        <v>0</v>
      </c>
      <c r="I461" s="29">
        <v>0</v>
      </c>
      <c r="J461" s="29">
        <v>0</v>
      </c>
      <c r="K461" s="29">
        <v>0</v>
      </c>
      <c r="L461" s="29">
        <v>0</v>
      </c>
      <c r="M461" s="29">
        <v>0</v>
      </c>
      <c r="N461" s="29">
        <v>0</v>
      </c>
      <c r="O461" s="29">
        <v>0</v>
      </c>
    </row>
    <row r="462" spans="1:15" x14ac:dyDescent="0.25">
      <c r="A462" s="12"/>
      <c r="B462" s="57"/>
      <c r="C462" s="11" t="s">
        <v>16</v>
      </c>
      <c r="D462" s="29">
        <v>0</v>
      </c>
      <c r="E462" s="29">
        <v>0</v>
      </c>
      <c r="F462" s="29">
        <v>0</v>
      </c>
      <c r="G462" s="29">
        <v>0</v>
      </c>
      <c r="H462" s="29">
        <v>0</v>
      </c>
      <c r="I462" s="29">
        <v>0</v>
      </c>
      <c r="J462" s="29">
        <v>0</v>
      </c>
      <c r="K462" s="29">
        <v>0</v>
      </c>
      <c r="L462" s="29">
        <v>0</v>
      </c>
      <c r="M462" s="29">
        <v>0</v>
      </c>
      <c r="N462" s="29">
        <v>0</v>
      </c>
      <c r="O462" s="29">
        <v>0</v>
      </c>
    </row>
    <row r="463" spans="1:15" x14ac:dyDescent="0.25">
      <c r="A463" s="12"/>
      <c r="B463" s="13" t="s">
        <v>14</v>
      </c>
      <c r="C463" s="14"/>
      <c r="D463" s="30">
        <f>SUM(D459:D462)</f>
        <v>350.4</v>
      </c>
      <c r="E463" s="30">
        <f t="shared" ref="E463:O463" si="542">SUM(E459:E462)</f>
        <v>350.4</v>
      </c>
      <c r="F463" s="30">
        <f t="shared" si="542"/>
        <v>263.60000000000002</v>
      </c>
      <c r="G463" s="30">
        <f t="shared" si="542"/>
        <v>0</v>
      </c>
      <c r="H463" s="30">
        <f t="shared" si="542"/>
        <v>0</v>
      </c>
      <c r="I463" s="30">
        <f t="shared" si="542"/>
        <v>0</v>
      </c>
      <c r="J463" s="30">
        <f t="shared" si="542"/>
        <v>0</v>
      </c>
      <c r="K463" s="30">
        <f t="shared" si="542"/>
        <v>0</v>
      </c>
      <c r="L463" s="30">
        <f t="shared" si="542"/>
        <v>0</v>
      </c>
      <c r="M463" s="30">
        <f t="shared" si="542"/>
        <v>0</v>
      </c>
      <c r="N463" s="30">
        <f t="shared" si="542"/>
        <v>0</v>
      </c>
      <c r="O463" s="30">
        <f t="shared" si="542"/>
        <v>0</v>
      </c>
    </row>
    <row r="464" spans="1:15" x14ac:dyDescent="0.25">
      <c r="A464" s="12"/>
      <c r="B464" s="20" t="s">
        <v>46</v>
      </c>
      <c r="C464" s="11" t="s">
        <v>63</v>
      </c>
      <c r="D464" s="29">
        <v>5</v>
      </c>
      <c r="E464" s="29">
        <v>5</v>
      </c>
      <c r="F464" s="29">
        <v>0</v>
      </c>
      <c r="G464" s="29">
        <v>0</v>
      </c>
      <c r="H464" s="29">
        <v>0</v>
      </c>
      <c r="I464" s="29">
        <v>0</v>
      </c>
      <c r="J464" s="29">
        <v>0</v>
      </c>
      <c r="K464" s="29">
        <v>0</v>
      </c>
      <c r="L464" s="29">
        <v>0</v>
      </c>
      <c r="M464" s="29">
        <v>0</v>
      </c>
      <c r="N464" s="29">
        <v>0</v>
      </c>
      <c r="O464" s="29">
        <v>0</v>
      </c>
    </row>
    <row r="465" spans="1:15" x14ac:dyDescent="0.25">
      <c r="A465" s="12"/>
      <c r="B465" s="13" t="s">
        <v>14</v>
      </c>
      <c r="C465" s="14"/>
      <c r="D465" s="30">
        <f>SUM(D464)</f>
        <v>5</v>
      </c>
      <c r="E465" s="30">
        <f t="shared" ref="E465:O465" si="543">SUM(E464)</f>
        <v>5</v>
      </c>
      <c r="F465" s="30">
        <f t="shared" si="543"/>
        <v>0</v>
      </c>
      <c r="G465" s="30">
        <f t="shared" si="543"/>
        <v>0</v>
      </c>
      <c r="H465" s="30">
        <f t="shared" si="543"/>
        <v>0</v>
      </c>
      <c r="I465" s="30">
        <f t="shared" si="543"/>
        <v>0</v>
      </c>
      <c r="J465" s="30">
        <f t="shared" si="543"/>
        <v>0</v>
      </c>
      <c r="K465" s="30">
        <f t="shared" si="543"/>
        <v>0</v>
      </c>
      <c r="L465" s="30">
        <f t="shared" si="543"/>
        <v>0</v>
      </c>
      <c r="M465" s="30">
        <f t="shared" si="543"/>
        <v>0</v>
      </c>
      <c r="N465" s="30">
        <f t="shared" si="543"/>
        <v>0</v>
      </c>
      <c r="O465" s="30">
        <f t="shared" si="543"/>
        <v>0</v>
      </c>
    </row>
    <row r="466" spans="1:15" ht="24.75" x14ac:dyDescent="0.25">
      <c r="A466" s="12"/>
      <c r="B466" s="20" t="s">
        <v>211</v>
      </c>
      <c r="C466" s="11" t="s">
        <v>22</v>
      </c>
      <c r="D466" s="29">
        <v>192.8</v>
      </c>
      <c r="E466" s="29">
        <v>192.8</v>
      </c>
      <c r="F466" s="29">
        <v>180.3</v>
      </c>
      <c r="G466" s="29">
        <v>0</v>
      </c>
      <c r="H466" s="29">
        <v>0</v>
      </c>
      <c r="I466" s="29">
        <v>0</v>
      </c>
      <c r="J466" s="29">
        <v>0</v>
      </c>
      <c r="K466" s="29">
        <v>0</v>
      </c>
      <c r="L466" s="29">
        <v>0</v>
      </c>
      <c r="M466" s="29">
        <v>0</v>
      </c>
      <c r="N466" s="29">
        <v>0</v>
      </c>
      <c r="O466" s="29">
        <v>0</v>
      </c>
    </row>
    <row r="467" spans="1:15" x14ac:dyDescent="0.25">
      <c r="A467" s="12"/>
      <c r="B467" s="13" t="s">
        <v>14</v>
      </c>
      <c r="C467" s="14"/>
      <c r="D467" s="30">
        <f>SUM(D466)</f>
        <v>192.8</v>
      </c>
      <c r="E467" s="30">
        <f t="shared" ref="E467:O467" si="544">SUM(E466)</f>
        <v>192.8</v>
      </c>
      <c r="F467" s="30">
        <f t="shared" si="544"/>
        <v>180.3</v>
      </c>
      <c r="G467" s="30">
        <f t="shared" si="544"/>
        <v>0</v>
      </c>
      <c r="H467" s="30">
        <f t="shared" si="544"/>
        <v>0</v>
      </c>
      <c r="I467" s="30">
        <f t="shared" si="544"/>
        <v>0</v>
      </c>
      <c r="J467" s="30">
        <f t="shared" si="544"/>
        <v>0</v>
      </c>
      <c r="K467" s="30">
        <f t="shared" si="544"/>
        <v>0</v>
      </c>
      <c r="L467" s="30">
        <f t="shared" si="544"/>
        <v>0</v>
      </c>
      <c r="M467" s="30">
        <f t="shared" si="544"/>
        <v>0</v>
      </c>
      <c r="N467" s="30">
        <f t="shared" si="544"/>
        <v>0</v>
      </c>
      <c r="O467" s="30">
        <f t="shared" si="544"/>
        <v>0</v>
      </c>
    </row>
    <row r="468" spans="1:15" ht="24.75" x14ac:dyDescent="0.25">
      <c r="A468" s="12"/>
      <c r="B468" s="20" t="s">
        <v>212</v>
      </c>
      <c r="C468" s="11" t="s">
        <v>16</v>
      </c>
      <c r="D468" s="29">
        <v>0</v>
      </c>
      <c r="E468" s="29">
        <v>0</v>
      </c>
      <c r="F468" s="29">
        <v>0</v>
      </c>
      <c r="G468" s="29">
        <v>0</v>
      </c>
      <c r="H468" s="29">
        <v>0</v>
      </c>
      <c r="I468" s="29">
        <v>0</v>
      </c>
      <c r="J468" s="29">
        <v>0</v>
      </c>
      <c r="K468" s="29">
        <v>0</v>
      </c>
      <c r="L468" s="29">
        <v>0</v>
      </c>
      <c r="M468" s="29">
        <v>0</v>
      </c>
      <c r="N468" s="29">
        <v>0</v>
      </c>
      <c r="O468" s="29">
        <v>0</v>
      </c>
    </row>
    <row r="469" spans="1:15" x14ac:dyDescent="0.25">
      <c r="A469" s="12"/>
      <c r="B469" s="13" t="s">
        <v>14</v>
      </c>
      <c r="C469" s="14"/>
      <c r="D469" s="30">
        <f>SUM(D468)</f>
        <v>0</v>
      </c>
      <c r="E469" s="30">
        <f t="shared" ref="E469:O469" si="545">SUM(E468)</f>
        <v>0</v>
      </c>
      <c r="F469" s="30">
        <f t="shared" si="545"/>
        <v>0</v>
      </c>
      <c r="G469" s="30">
        <f t="shared" si="545"/>
        <v>0</v>
      </c>
      <c r="H469" s="30">
        <f t="shared" si="545"/>
        <v>0</v>
      </c>
      <c r="I469" s="30">
        <f t="shared" si="545"/>
        <v>0</v>
      </c>
      <c r="J469" s="30">
        <f t="shared" si="545"/>
        <v>0</v>
      </c>
      <c r="K469" s="30">
        <f t="shared" si="545"/>
        <v>0</v>
      </c>
      <c r="L469" s="30">
        <f t="shared" si="545"/>
        <v>0</v>
      </c>
      <c r="M469" s="30">
        <f t="shared" si="545"/>
        <v>0</v>
      </c>
      <c r="N469" s="30">
        <f t="shared" si="545"/>
        <v>0</v>
      </c>
      <c r="O469" s="30">
        <f t="shared" si="545"/>
        <v>0</v>
      </c>
    </row>
    <row r="470" spans="1:15" ht="24.75" x14ac:dyDescent="0.25">
      <c r="A470" s="12"/>
      <c r="B470" s="20" t="s">
        <v>213</v>
      </c>
      <c r="C470" s="11"/>
      <c r="D470" s="29">
        <v>0</v>
      </c>
      <c r="E470" s="29">
        <v>0</v>
      </c>
      <c r="F470" s="29">
        <v>0</v>
      </c>
      <c r="G470" s="29">
        <v>0</v>
      </c>
      <c r="H470" s="29">
        <v>0</v>
      </c>
      <c r="I470" s="29">
        <v>0</v>
      </c>
      <c r="J470" s="29">
        <v>0</v>
      </c>
      <c r="K470" s="29">
        <v>0</v>
      </c>
      <c r="L470" s="29">
        <v>0</v>
      </c>
      <c r="M470" s="29">
        <v>0</v>
      </c>
      <c r="N470" s="29">
        <v>0</v>
      </c>
      <c r="O470" s="29">
        <v>0</v>
      </c>
    </row>
    <row r="471" spans="1:15" x14ac:dyDescent="0.25">
      <c r="A471" s="12"/>
      <c r="B471" s="13" t="s">
        <v>14</v>
      </c>
      <c r="C471" s="14"/>
      <c r="D471" s="30">
        <f>SUM(D470)</f>
        <v>0</v>
      </c>
      <c r="E471" s="30">
        <v>0</v>
      </c>
      <c r="F471" s="30">
        <v>0</v>
      </c>
      <c r="G471" s="30">
        <v>0</v>
      </c>
      <c r="H471" s="30">
        <v>0</v>
      </c>
      <c r="I471" s="30">
        <v>0</v>
      </c>
      <c r="J471" s="30">
        <v>0</v>
      </c>
      <c r="K471" s="30">
        <v>0</v>
      </c>
      <c r="L471" s="30">
        <v>0</v>
      </c>
      <c r="M471" s="30">
        <v>0</v>
      </c>
      <c r="N471" s="30">
        <v>0</v>
      </c>
      <c r="O471" s="30">
        <v>0</v>
      </c>
    </row>
    <row r="472" spans="1:15" ht="24.75" x14ac:dyDescent="0.25">
      <c r="A472" s="12"/>
      <c r="B472" s="20" t="s">
        <v>214</v>
      </c>
      <c r="C472" s="11" t="s">
        <v>16</v>
      </c>
      <c r="D472" s="29">
        <v>0</v>
      </c>
      <c r="E472" s="29">
        <v>0</v>
      </c>
      <c r="F472" s="29">
        <v>0</v>
      </c>
      <c r="G472" s="29">
        <v>0</v>
      </c>
      <c r="H472" s="29">
        <v>0</v>
      </c>
      <c r="I472" s="29">
        <v>0</v>
      </c>
      <c r="J472" s="29">
        <v>0</v>
      </c>
      <c r="K472" s="29">
        <v>0</v>
      </c>
      <c r="L472" s="29">
        <v>0</v>
      </c>
      <c r="M472" s="29">
        <v>0</v>
      </c>
      <c r="N472" s="29">
        <v>0</v>
      </c>
      <c r="O472" s="29">
        <v>0</v>
      </c>
    </row>
    <row r="473" spans="1:15" x14ac:dyDescent="0.25">
      <c r="A473" s="12"/>
      <c r="B473" s="13" t="s">
        <v>14</v>
      </c>
      <c r="C473" s="14"/>
      <c r="D473" s="30">
        <f>SUM(D472)</f>
        <v>0</v>
      </c>
      <c r="E473" s="30">
        <f t="shared" ref="E473:O473" si="546">SUM(E472)</f>
        <v>0</v>
      </c>
      <c r="F473" s="30">
        <f t="shared" si="546"/>
        <v>0</v>
      </c>
      <c r="G473" s="30">
        <f t="shared" si="546"/>
        <v>0</v>
      </c>
      <c r="H473" s="30">
        <f t="shared" si="546"/>
        <v>0</v>
      </c>
      <c r="I473" s="30">
        <f t="shared" si="546"/>
        <v>0</v>
      </c>
      <c r="J473" s="30">
        <f t="shared" si="546"/>
        <v>0</v>
      </c>
      <c r="K473" s="30">
        <f t="shared" si="546"/>
        <v>0</v>
      </c>
      <c r="L473" s="30">
        <f t="shared" si="546"/>
        <v>0</v>
      </c>
      <c r="M473" s="30">
        <f t="shared" si="546"/>
        <v>0</v>
      </c>
      <c r="N473" s="30">
        <f t="shared" si="546"/>
        <v>0</v>
      </c>
      <c r="O473" s="30">
        <f t="shared" si="546"/>
        <v>0</v>
      </c>
    </row>
    <row r="474" spans="1:15" ht="24.75" x14ac:dyDescent="0.25">
      <c r="A474" s="12"/>
      <c r="B474" s="20" t="s">
        <v>215</v>
      </c>
      <c r="C474" s="11" t="s">
        <v>16</v>
      </c>
      <c r="D474" s="29">
        <v>0</v>
      </c>
      <c r="E474" s="29">
        <v>0</v>
      </c>
      <c r="F474" s="29">
        <v>0</v>
      </c>
      <c r="G474" s="29">
        <v>0</v>
      </c>
      <c r="H474" s="29">
        <v>0</v>
      </c>
      <c r="I474" s="29">
        <v>0</v>
      </c>
      <c r="J474" s="29">
        <v>0</v>
      </c>
      <c r="K474" s="29">
        <v>0</v>
      </c>
      <c r="L474" s="29">
        <v>0</v>
      </c>
      <c r="M474" s="29">
        <v>0</v>
      </c>
      <c r="N474" s="29">
        <v>0</v>
      </c>
      <c r="O474" s="29">
        <v>0</v>
      </c>
    </row>
    <row r="475" spans="1:15" x14ac:dyDescent="0.25">
      <c r="A475" s="12"/>
      <c r="B475" s="13" t="s">
        <v>14</v>
      </c>
      <c r="C475" s="14"/>
      <c r="D475" s="30">
        <f>SUM(D474)</f>
        <v>0</v>
      </c>
      <c r="E475" s="30">
        <f t="shared" ref="E475:O475" si="547">SUM(E474)</f>
        <v>0</v>
      </c>
      <c r="F475" s="30">
        <f t="shared" si="547"/>
        <v>0</v>
      </c>
      <c r="G475" s="30">
        <f t="shared" si="547"/>
        <v>0</v>
      </c>
      <c r="H475" s="30">
        <f t="shared" si="547"/>
        <v>0</v>
      </c>
      <c r="I475" s="30">
        <f t="shared" si="547"/>
        <v>0</v>
      </c>
      <c r="J475" s="30">
        <f t="shared" si="547"/>
        <v>0</v>
      </c>
      <c r="K475" s="30">
        <f t="shared" si="547"/>
        <v>0</v>
      </c>
      <c r="L475" s="30">
        <f t="shared" si="547"/>
        <v>0</v>
      </c>
      <c r="M475" s="30">
        <f t="shared" si="547"/>
        <v>0</v>
      </c>
      <c r="N475" s="30">
        <f t="shared" si="547"/>
        <v>0</v>
      </c>
      <c r="O475" s="30">
        <f t="shared" si="547"/>
        <v>0</v>
      </c>
    </row>
    <row r="476" spans="1:15" ht="36.75" x14ac:dyDescent="0.25">
      <c r="A476" s="12"/>
      <c r="B476" s="20" t="s">
        <v>216</v>
      </c>
      <c r="C476" s="11" t="s">
        <v>103</v>
      </c>
      <c r="D476" s="29">
        <v>0</v>
      </c>
      <c r="E476" s="29">
        <v>0</v>
      </c>
      <c r="F476" s="29">
        <v>0</v>
      </c>
      <c r="G476" s="29">
        <v>0</v>
      </c>
      <c r="H476" s="29">
        <v>0</v>
      </c>
      <c r="I476" s="29">
        <v>0</v>
      </c>
      <c r="J476" s="29">
        <v>0</v>
      </c>
      <c r="K476" s="29">
        <v>0</v>
      </c>
      <c r="L476" s="29">
        <v>0</v>
      </c>
      <c r="M476" s="29">
        <v>0</v>
      </c>
      <c r="N476" s="29">
        <v>0</v>
      </c>
      <c r="O476" s="29">
        <v>0</v>
      </c>
    </row>
    <row r="477" spans="1:15" x14ac:dyDescent="0.25">
      <c r="A477" s="12"/>
      <c r="B477" s="13" t="s">
        <v>14</v>
      </c>
      <c r="C477" s="14"/>
      <c r="D477" s="30">
        <f>SUM(D476)</f>
        <v>0</v>
      </c>
      <c r="E477" s="30">
        <f t="shared" ref="E477:O477" si="548">SUM(E476)</f>
        <v>0</v>
      </c>
      <c r="F477" s="30">
        <f t="shared" si="548"/>
        <v>0</v>
      </c>
      <c r="G477" s="30">
        <f t="shared" si="548"/>
        <v>0</v>
      </c>
      <c r="H477" s="30">
        <f t="shared" si="548"/>
        <v>0</v>
      </c>
      <c r="I477" s="30">
        <f t="shared" si="548"/>
        <v>0</v>
      </c>
      <c r="J477" s="30">
        <f t="shared" si="548"/>
        <v>0</v>
      </c>
      <c r="K477" s="30">
        <f t="shared" si="548"/>
        <v>0</v>
      </c>
      <c r="L477" s="30">
        <f t="shared" si="548"/>
        <v>0</v>
      </c>
      <c r="M477" s="30">
        <f t="shared" si="548"/>
        <v>0</v>
      </c>
      <c r="N477" s="30">
        <f t="shared" si="548"/>
        <v>0</v>
      </c>
      <c r="O477" s="30">
        <f t="shared" si="548"/>
        <v>0</v>
      </c>
    </row>
    <row r="478" spans="1:15" ht="24" x14ac:dyDescent="0.25">
      <c r="A478" s="7" t="s">
        <v>11</v>
      </c>
      <c r="B478" s="7"/>
      <c r="C478" s="8" t="s">
        <v>226</v>
      </c>
      <c r="D478" s="28">
        <f>SUM(D479)</f>
        <v>422.6</v>
      </c>
      <c r="E478" s="28">
        <f t="shared" ref="E478:O478" si="549">SUM(E479)</f>
        <v>55</v>
      </c>
      <c r="F478" s="28">
        <f t="shared" si="549"/>
        <v>0</v>
      </c>
      <c r="G478" s="28">
        <f t="shared" si="549"/>
        <v>367.6</v>
      </c>
      <c r="H478" s="28">
        <f t="shared" si="549"/>
        <v>0</v>
      </c>
      <c r="I478" s="28">
        <f t="shared" si="549"/>
        <v>0</v>
      </c>
      <c r="J478" s="28">
        <f t="shared" si="549"/>
        <v>0</v>
      </c>
      <c r="K478" s="28">
        <f t="shared" si="549"/>
        <v>0</v>
      </c>
      <c r="L478" s="28">
        <f t="shared" si="549"/>
        <v>0</v>
      </c>
      <c r="M478" s="28">
        <f t="shared" si="549"/>
        <v>0</v>
      </c>
      <c r="N478" s="28">
        <f t="shared" si="549"/>
        <v>0</v>
      </c>
      <c r="O478" s="28">
        <f t="shared" si="549"/>
        <v>0</v>
      </c>
    </row>
    <row r="479" spans="1:15" ht="24.75" x14ac:dyDescent="0.25">
      <c r="A479" s="9"/>
      <c r="B479" s="20" t="s">
        <v>217</v>
      </c>
      <c r="C479" s="11" t="s">
        <v>16</v>
      </c>
      <c r="D479" s="29">
        <f>SUM(E479+G479)</f>
        <v>422.6</v>
      </c>
      <c r="E479" s="29">
        <v>55</v>
      </c>
      <c r="F479" s="29">
        <v>0</v>
      </c>
      <c r="G479" s="29">
        <v>367.6</v>
      </c>
      <c r="H479" s="29">
        <v>0</v>
      </c>
      <c r="I479" s="29">
        <v>0</v>
      </c>
      <c r="J479" s="29">
        <v>0</v>
      </c>
      <c r="K479" s="29">
        <v>0</v>
      </c>
      <c r="L479" s="29">
        <v>0</v>
      </c>
      <c r="M479" s="29">
        <v>0</v>
      </c>
      <c r="N479" s="29">
        <v>0</v>
      </c>
      <c r="O479" s="29">
        <v>0</v>
      </c>
    </row>
    <row r="480" spans="1:15" ht="24" x14ac:dyDescent="0.25">
      <c r="A480" s="7" t="s">
        <v>218</v>
      </c>
      <c r="B480" s="7"/>
      <c r="C480" s="8" t="s">
        <v>226</v>
      </c>
      <c r="D480" s="28">
        <f>SUM(D481)</f>
        <v>66.2</v>
      </c>
      <c r="E480" s="28">
        <f t="shared" ref="E480:O480" si="550">SUM(E481)</f>
        <v>66.2</v>
      </c>
      <c r="F480" s="28">
        <f t="shared" si="550"/>
        <v>60.8</v>
      </c>
      <c r="G480" s="28">
        <f t="shared" si="550"/>
        <v>0</v>
      </c>
      <c r="H480" s="28">
        <f t="shared" si="550"/>
        <v>77</v>
      </c>
      <c r="I480" s="28">
        <f t="shared" si="550"/>
        <v>77</v>
      </c>
      <c r="J480" s="28">
        <f t="shared" si="550"/>
        <v>72.2</v>
      </c>
      <c r="K480" s="28">
        <f t="shared" si="550"/>
        <v>0</v>
      </c>
      <c r="L480" s="28">
        <f t="shared" si="550"/>
        <v>78.3</v>
      </c>
      <c r="M480" s="28">
        <f t="shared" si="550"/>
        <v>78.3</v>
      </c>
      <c r="N480" s="28">
        <f t="shared" si="550"/>
        <v>73.099999999999994</v>
      </c>
      <c r="O480" s="28">
        <f t="shared" si="550"/>
        <v>0</v>
      </c>
    </row>
    <row r="481" spans="1:15" ht="24.75" x14ac:dyDescent="0.25">
      <c r="A481" s="9"/>
      <c r="B481" s="20" t="s">
        <v>219</v>
      </c>
      <c r="C481" s="11" t="s">
        <v>16</v>
      </c>
      <c r="D481" s="29">
        <v>66.2</v>
      </c>
      <c r="E481" s="29">
        <v>66.2</v>
      </c>
      <c r="F481" s="29">
        <v>60.8</v>
      </c>
      <c r="G481" s="29">
        <v>0</v>
      </c>
      <c r="H481" s="29">
        <v>77</v>
      </c>
      <c r="I481" s="29">
        <v>77</v>
      </c>
      <c r="J481" s="29">
        <v>72.2</v>
      </c>
      <c r="K481" s="29">
        <v>0</v>
      </c>
      <c r="L481" s="29">
        <v>78.3</v>
      </c>
      <c r="M481" s="29">
        <v>78.3</v>
      </c>
      <c r="N481" s="29">
        <v>73.099999999999994</v>
      </c>
      <c r="O481" s="29">
        <v>0</v>
      </c>
    </row>
    <row r="482" spans="1:15" x14ac:dyDescent="0.25">
      <c r="A482" s="51" t="s">
        <v>220</v>
      </c>
      <c r="B482" s="52"/>
      <c r="C482" s="53"/>
      <c r="D482" s="33">
        <f>SUM(D10+D368+D372+D381+D390+D398+D407+D413+D423+D429+D435+D478+D480)</f>
        <v>23599.699999999997</v>
      </c>
      <c r="E482" s="33">
        <v>21023.7</v>
      </c>
      <c r="F482" s="33">
        <v>11610.6</v>
      </c>
      <c r="G482" s="33">
        <v>2936.6</v>
      </c>
      <c r="H482" s="33">
        <v>25420.400000000001</v>
      </c>
      <c r="I482" s="33">
        <v>20048.599999999999</v>
      </c>
      <c r="J482" s="33">
        <v>8418.7999999999993</v>
      </c>
      <c r="K482" s="33">
        <v>5371.8</v>
      </c>
      <c r="L482" s="33">
        <v>18285.099999999999</v>
      </c>
      <c r="M482" s="33">
        <v>17200.599999999999</v>
      </c>
      <c r="N482" s="33">
        <v>9096.7000000000007</v>
      </c>
      <c r="O482" s="33">
        <v>1084.5</v>
      </c>
    </row>
    <row r="483" spans="1:15" x14ac:dyDescent="0.25">
      <c r="D483" s="47"/>
    </row>
    <row r="485" spans="1:15" x14ac:dyDescent="0.25">
      <c r="A485" s="86" t="s">
        <v>249</v>
      </c>
      <c r="B485" s="86"/>
    </row>
    <row r="486" spans="1:15" x14ac:dyDescent="0.25">
      <c r="A486" s="24"/>
      <c r="B486" s="24"/>
    </row>
    <row r="487" spans="1:15" ht="60" x14ac:dyDescent="0.25">
      <c r="A487" s="87" t="s">
        <v>250</v>
      </c>
      <c r="B487" s="87" t="s">
        <v>251</v>
      </c>
      <c r="C487" s="88" t="s">
        <v>252</v>
      </c>
    </row>
    <row r="488" spans="1:15" ht="30" x14ac:dyDescent="0.25">
      <c r="A488" s="25" t="s">
        <v>43</v>
      </c>
      <c r="B488" s="26" t="s">
        <v>247</v>
      </c>
      <c r="C488" s="46">
        <f>SUM(D62+D66+D70+D77+D103+D112+D187+D204+D210+D248+D250+D252+D254+D256+D258+D260+D262+D264+D266+D268+D270+D272+D274+D276+D282+D284+D369+D379+D388+D396+D405+D421+D446+D449+D451+D459)</f>
        <v>2352.1999999999998</v>
      </c>
    </row>
    <row r="489" spans="1:15" ht="30" x14ac:dyDescent="0.25">
      <c r="A489" s="25" t="s">
        <v>227</v>
      </c>
      <c r="B489" s="26" t="s">
        <v>246</v>
      </c>
      <c r="C489" s="46">
        <f>SUM(D42+D68+D73+D80+D84+D89+D94+D180+D200+D278+D280+D286+D288+D290+D292+D329+D340+D343+D346+D376+D385+D393+D418+D426+D456+D476)</f>
        <v>1802.7</v>
      </c>
    </row>
    <row r="490" spans="1:15" x14ac:dyDescent="0.25">
      <c r="A490" s="25" t="s">
        <v>13</v>
      </c>
      <c r="B490" s="26" t="s">
        <v>228</v>
      </c>
      <c r="C490" s="46">
        <f>SUM(D11+D373+D382+D391+D399+D408+D415)</f>
        <v>3186.4</v>
      </c>
    </row>
    <row r="491" spans="1:15" ht="30" x14ac:dyDescent="0.25">
      <c r="A491" s="25" t="s">
        <v>62</v>
      </c>
      <c r="B491" s="26" t="s">
        <v>229</v>
      </c>
      <c r="C491" s="46">
        <f>SUM(D106+D138+D141+D218+D374+D383+D409+D416+D424+D460)</f>
        <v>0</v>
      </c>
    </row>
    <row r="492" spans="1:15" x14ac:dyDescent="0.25">
      <c r="A492" s="25" t="s">
        <v>25</v>
      </c>
      <c r="B492" s="26" t="s">
        <v>230</v>
      </c>
      <c r="C492" s="46">
        <f>SUM(D27)</f>
        <v>71.2</v>
      </c>
    </row>
    <row r="493" spans="1:15" ht="30" x14ac:dyDescent="0.25">
      <c r="A493" s="25" t="s">
        <v>63</v>
      </c>
      <c r="B493" s="26" t="s">
        <v>231</v>
      </c>
      <c r="C493" s="46">
        <f>SUM(D107+D139+D219+D375+D384+D392+D400+D403+D410+D417+D425+D430+D439+D452+D455+D461+D464)</f>
        <v>695.9</v>
      </c>
    </row>
    <row r="494" spans="1:15" ht="30" x14ac:dyDescent="0.25">
      <c r="A494" s="25" t="s">
        <v>16</v>
      </c>
      <c r="B494" s="26" t="s">
        <v>232</v>
      </c>
      <c r="C494" s="46">
        <f>SUM(D14+D16+D18+D20+D22+D30+D32+D35+D37+D39+D41+D43+D45+D47+D49+D51+D53+D56+D58+D60+D64+D71+D75+D85+D87+D90+D92+D95+D97+D99+D101+D104+D108+D110+D114+D116+D118+D121+D123+D125+D127+D129+D131+D133+D135+D142+D144+D146+D148+D150+D152+D154+D156+D158+D160+D162+D164+D166+D168+D170+D172+D174+D176+D178+D181+D183+D185+D188+D190+D192+D194+D196+D198+D201+D206+D212+D214+D216+D221+D223+D225+D228+D230+D232+D234+D236+D238+D240+D242+D244+D246+D370+D377+D386+D394+D401+D411+D419+D427+D431+D433+D437+D440+D442+D444+D447+D453+D457+D462+D468+D470+D472+D474+D479+D481)</f>
        <v>13629.100000000004</v>
      </c>
      <c r="F494" s="47"/>
    </row>
    <row r="495" spans="1:15" ht="45" x14ac:dyDescent="0.25">
      <c r="A495" s="25" t="s">
        <v>149</v>
      </c>
      <c r="B495" s="26" t="s">
        <v>233</v>
      </c>
      <c r="C495" s="46">
        <f>SUM(D296+D299+D302+D305+D308+D311+D314+D321+D326+D330+D333+D336+D338+D341+D344+D347+D349+D351+D353+D355+D357+D359+D361+D363+D365)</f>
        <v>1167.8999999999999</v>
      </c>
    </row>
    <row r="496" spans="1:15" ht="30" x14ac:dyDescent="0.25">
      <c r="A496" s="25" t="s">
        <v>22</v>
      </c>
      <c r="B496" s="26" t="s">
        <v>244</v>
      </c>
      <c r="C496" s="46">
        <f>SUM(D23+D25+D84+D208+D295+D298+D301+D304+D307+D310+D316+D318+D320+D323+D325+D328+D332+D335+D436+D466)</f>
        <v>1463.9</v>
      </c>
    </row>
    <row r="497" spans="1:3" ht="30" x14ac:dyDescent="0.25">
      <c r="A497" s="25" t="s">
        <v>156</v>
      </c>
      <c r="B497" s="26" t="s">
        <v>245</v>
      </c>
      <c r="C497" s="27">
        <v>0</v>
      </c>
    </row>
    <row r="498" spans="1:3" x14ac:dyDescent="0.25">
      <c r="A498" s="27"/>
      <c r="B498" s="26"/>
      <c r="C498" s="27"/>
    </row>
    <row r="499" spans="1:3" x14ac:dyDescent="0.25">
      <c r="A499" s="27"/>
      <c r="B499" s="88" t="s">
        <v>220</v>
      </c>
      <c r="C499" s="89">
        <f>SUM(C488:C498)</f>
        <v>24369.300000000007</v>
      </c>
    </row>
  </sheetData>
  <mergeCells count="65">
    <mergeCell ref="A5:A8"/>
    <mergeCell ref="B5:B8"/>
    <mergeCell ref="C5:C8"/>
    <mergeCell ref="D5:G5"/>
    <mergeCell ref="A485:B485"/>
    <mergeCell ref="B42:B43"/>
    <mergeCell ref="B70:B71"/>
    <mergeCell ref="B79:B80"/>
    <mergeCell ref="E7:F7"/>
    <mergeCell ref="G7:G8"/>
    <mergeCell ref="D6:D8"/>
    <mergeCell ref="E6:G6"/>
    <mergeCell ref="B84:B85"/>
    <mergeCell ref="B89:B90"/>
    <mergeCell ref="B94:B95"/>
    <mergeCell ref="B103:B104"/>
    <mergeCell ref="M6:O6"/>
    <mergeCell ref="M7:N7"/>
    <mergeCell ref="O7:O8"/>
    <mergeCell ref="H5:K5"/>
    <mergeCell ref="L5:O5"/>
    <mergeCell ref="I7:J7"/>
    <mergeCell ref="K7:K8"/>
    <mergeCell ref="H6:H8"/>
    <mergeCell ref="I6:K6"/>
    <mergeCell ref="L6:L8"/>
    <mergeCell ref="B106:B108"/>
    <mergeCell ref="B320:B321"/>
    <mergeCell ref="B218:B219"/>
    <mergeCell ref="B295:B296"/>
    <mergeCell ref="B298:B299"/>
    <mergeCell ref="B138:B139"/>
    <mergeCell ref="B141:B142"/>
    <mergeCell ref="B180:B181"/>
    <mergeCell ref="B187:B188"/>
    <mergeCell ref="B200:B201"/>
    <mergeCell ref="B301:B302"/>
    <mergeCell ref="B304:B305"/>
    <mergeCell ref="B307:B308"/>
    <mergeCell ref="B310:B311"/>
    <mergeCell ref="B313:B314"/>
    <mergeCell ref="B382:B386"/>
    <mergeCell ref="B346:B347"/>
    <mergeCell ref="B325:B326"/>
    <mergeCell ref="B328:B330"/>
    <mergeCell ref="B332:B333"/>
    <mergeCell ref="B335:B336"/>
    <mergeCell ref="B340:B341"/>
    <mergeCell ref="B343:B344"/>
    <mergeCell ref="A482:C482"/>
    <mergeCell ref="A1:O1"/>
    <mergeCell ref="B459:B462"/>
    <mergeCell ref="B436:B437"/>
    <mergeCell ref="B439:B440"/>
    <mergeCell ref="B446:B447"/>
    <mergeCell ref="B451:B453"/>
    <mergeCell ref="B455:B457"/>
    <mergeCell ref="B414:B419"/>
    <mergeCell ref="B424:B427"/>
    <mergeCell ref="B430:B431"/>
    <mergeCell ref="B391:B394"/>
    <mergeCell ref="B399:B401"/>
    <mergeCell ref="B408:B411"/>
    <mergeCell ref="B369:B370"/>
    <mergeCell ref="B373:B37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projektas viesinimui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Laima Trečiokienė</dc:creator>
  <cp:lastModifiedBy>Laima Trečiokienė</cp:lastModifiedBy>
  <dcterms:created xsi:type="dcterms:W3CDTF">2026-01-02T13:03:17Z</dcterms:created>
  <dcterms:modified xsi:type="dcterms:W3CDTF">2026-01-05T08:35:13Z</dcterms:modified>
</cp:coreProperties>
</file>